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E:\BACKUP EQUIPO CONTABILIDAD\DISCO LOCAL D\CONTABILIDAD\DEPENDENCIAS EMAB\ADMINISTRAT Y FINANCIERA\2025\INDICADORES\"/>
    </mc:Choice>
  </mc:AlternateContent>
  <xr:revisionPtr revIDLastSave="0" documentId="13_ncr:1_{F28C6A67-A1EC-4A68-A107-0DA6F5699128}" xr6:coauthVersionLast="47" xr6:coauthVersionMax="47" xr10:uidLastSave="{00000000-0000-0000-0000-000000000000}"/>
  <bookViews>
    <workbookView xWindow="-120" yWindow="-120" windowWidth="25440" windowHeight="15390" xr2:uid="{9CF0FBA2-56E6-4F97-9BC2-2A688C6F305F}"/>
  </bookViews>
  <sheets>
    <sheet name="INDICADORES"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57" i="1" l="1"/>
  <c r="C57" i="1"/>
  <c r="D56" i="1"/>
  <c r="C56" i="1"/>
  <c r="D54" i="1"/>
  <c r="C54" i="1"/>
  <c r="D52" i="1"/>
  <c r="D49" i="1"/>
  <c r="C49" i="1"/>
  <c r="H28" i="1"/>
  <c r="H31" i="1" s="1"/>
  <c r="L25" i="1"/>
  <c r="C11" i="1" s="1"/>
  <c r="L22" i="1"/>
  <c r="C10" i="1" s="1"/>
  <c r="J22" i="1"/>
  <c r="B10" i="1" s="1"/>
  <c r="C52" i="1"/>
  <c r="L19" i="1"/>
  <c r="C9" i="1" s="1"/>
  <c r="J16" i="1"/>
  <c r="B8" i="1" s="1"/>
  <c r="D45" i="1"/>
  <c r="J13" i="1"/>
  <c r="K11" i="1"/>
  <c r="I11" i="1"/>
  <c r="G10" i="1"/>
  <c r="B7" i="1"/>
  <c r="D10" i="1" l="1"/>
  <c r="C46" i="1"/>
  <c r="D8" i="1"/>
  <c r="J28" i="1"/>
  <c r="B12" i="1" s="1"/>
  <c r="B46" i="1"/>
  <c r="D44" i="1"/>
  <c r="L13" i="1"/>
  <c r="C7" i="1" s="1"/>
  <c r="D7" i="1" s="1"/>
  <c r="L31" i="1"/>
  <c r="C13" i="1" s="1"/>
  <c r="L16" i="1"/>
  <c r="C8" i="1" s="1"/>
  <c r="J19" i="1"/>
  <c r="B9" i="1" s="1"/>
  <c r="D9" i="1" s="1"/>
  <c r="J25" i="1"/>
  <c r="B11" i="1" s="1"/>
  <c r="D11" i="1" s="1"/>
  <c r="L28" i="1"/>
  <c r="C12" i="1" s="1"/>
  <c r="D12" i="1" l="1"/>
  <c r="D46" i="1"/>
  <c r="J31" i="1"/>
  <c r="B13" i="1" s="1"/>
  <c r="D13" i="1" s="1"/>
</calcChain>
</file>

<file path=xl/sharedStrings.xml><?xml version="1.0" encoding="utf-8"?>
<sst xmlns="http://schemas.openxmlformats.org/spreadsheetml/2006/main" count="59" uniqueCount="52">
  <si>
    <t>EMPRESA DE ASEO DE BUCARAMANGA S.A. E.S.P.</t>
  </si>
  <si>
    <t>INDICADORES FINANCIEROS COMPARATIVOS JULIO DE 2025-2024</t>
  </si>
  <si>
    <t>variación</t>
  </si>
  <si>
    <t>Liquidez</t>
  </si>
  <si>
    <t>Endeudamiento</t>
  </si>
  <si>
    <t xml:space="preserve">Margen Operacional </t>
  </si>
  <si>
    <t xml:space="preserve">Margen Bruto </t>
  </si>
  <si>
    <t>Margen Neto</t>
  </si>
  <si>
    <t>Rendimient Patrimonio</t>
  </si>
  <si>
    <t>Rendimient Inversión</t>
  </si>
  <si>
    <t>Activo Cte</t>
  </si>
  <si>
    <t>Pasivo Cte</t>
  </si>
  <si>
    <t>Pasivo Total</t>
  </si>
  <si>
    <t>Activo Total</t>
  </si>
  <si>
    <t>Margen Operacional de Utilidad</t>
  </si>
  <si>
    <t>Utilidad o (Pérdida) Operacional</t>
  </si>
  <si>
    <t>Ingresos Operacionales</t>
  </si>
  <si>
    <t>Margen bruto de Utilidad</t>
  </si>
  <si>
    <t>Utilidad o (Pérdida) bruta</t>
  </si>
  <si>
    <t>Margen Neto de Utilidad</t>
  </si>
  <si>
    <t xml:space="preserve">Utilidad o (Pérdida) Neta </t>
  </si>
  <si>
    <t xml:space="preserve"> </t>
  </si>
  <si>
    <t>Ingresos Totales</t>
  </si>
  <si>
    <t>Rendimiento del Patrimonio</t>
  </si>
  <si>
    <t>Patrimonio</t>
  </si>
  <si>
    <t>Rendimiento de la Inversión</t>
  </si>
  <si>
    <t>CAPITAL DE TRABAJO</t>
  </si>
  <si>
    <t>Activo Corriente</t>
  </si>
  <si>
    <t>Pasivo Corriente</t>
  </si>
  <si>
    <t>Ac Cte - Pas Cte</t>
  </si>
  <si>
    <t>Julio de 2025</t>
  </si>
  <si>
    <t>Julio de 2024</t>
  </si>
  <si>
    <t>Variación</t>
  </si>
  <si>
    <t xml:space="preserve">EBITDA </t>
  </si>
  <si>
    <t>Detalle</t>
  </si>
  <si>
    <t>Ventas</t>
  </si>
  <si>
    <t>Costo de Ventas</t>
  </si>
  <si>
    <t>Utilidad Bruta</t>
  </si>
  <si>
    <t>Gastos de Administracion</t>
  </si>
  <si>
    <t>Utilidad de Operación</t>
  </si>
  <si>
    <t>Depreciacion, Amortizaciones, Impuestos e Intereses</t>
  </si>
  <si>
    <t>EBITDA</t>
  </si>
  <si>
    <t xml:space="preserve">MARGEN EBITDA </t>
  </si>
  <si>
    <r>
      <rPr>
        <b/>
        <sz val="8"/>
        <color indexed="8"/>
        <rFont val="Century Gothic"/>
        <family val="2"/>
      </rPr>
      <t>EBITDA</t>
    </r>
    <r>
      <rPr>
        <sz val="8"/>
        <color indexed="8"/>
        <rFont val="Century Gothic"/>
        <family val="2"/>
      </rPr>
      <t>: El resultado positivo del ebitda de $2.348.264.857 representa para la Emab SA ESP un beneficio bruto de operación con rentabilidad del 5.54%. El indicador presenta disminución de $3.391.707.522 (-59%)   con relación a la vigencia anterior, debido a la representación del 94% del costo y gasto (que aplican al indicador), sobre los ingresos operacionales; que durante la vigencia anterior la representación fue del  85% sobre los ingresos operacionales. Por consiguiente, es importante que la administarción revise su estructura de costos y gastos operacionales, referente a sus ingresos operacionales.</t>
    </r>
  </si>
  <si>
    <r>
      <rPr>
        <b/>
        <sz val="8"/>
        <color indexed="8"/>
        <rFont val="Century Gothic"/>
        <family val="2"/>
      </rPr>
      <t>LIQUIDEZ</t>
    </r>
    <r>
      <rPr>
        <sz val="8"/>
        <color indexed="8"/>
        <rFont val="Century Gothic"/>
        <family val="2"/>
      </rPr>
      <t xml:space="preserve">: Este indicador presenta liquidez de1,59, refleja que por cada peso que se debe, la Emab cuenta con 1,59 pesos para respaldar sus obligaciones con plazo inferior a una año. El indicador presenta aumento del 0,04, maneniendo el equilibrio económico para la cobertura de sus obilgaciones. Es importante mencionar que el nivel de liquidez obtenido dependerá del recaudo y la estructura de la cartera y del tamaño de la misma ya que la cartera es uno de los rubros mas representativos del activo corriente. </t>
    </r>
  </si>
  <si>
    <r>
      <rPr>
        <b/>
        <sz val="8"/>
        <color indexed="8"/>
        <rFont val="Century Gothic"/>
        <family val="2"/>
      </rPr>
      <t>CAPITAL DE TRABAJO</t>
    </r>
    <r>
      <rPr>
        <sz val="8"/>
        <color indexed="8"/>
        <rFont val="Century Gothic"/>
        <family val="2"/>
      </rPr>
      <t>: Se presenta capital de trabajo de $11.358.404.900, refleja, que una vez la Emab cancele el total de sus obligaciones corrientes contará con el 37%  del activo corriente para atender las obligaciones o responsabilidades que surgan de alguna necesidad en el desarrollo de su actividad económica. Esto dependiendo de la fluidez de efectivo que genere la Empresa. La disminución significativa del indicador se debe a los recursos recibidos en 2024 para avances de ejecucuón de convenios interadmistrativos sin afectar los recursos propios de la Empresa.</t>
    </r>
  </si>
  <si>
    <r>
      <rPr>
        <b/>
        <sz val="8"/>
        <rFont val="Century Gothic"/>
        <family val="2"/>
      </rPr>
      <t>NIVEL DE ENDEUDAMIENTO</t>
    </r>
    <r>
      <rPr>
        <sz val="8"/>
        <rFont val="Century Gothic"/>
        <family val="2"/>
      </rPr>
      <t>: Este indicador presenta el 60,49% de endeudamiento. Con relación al año anterior el nivel de endeudamiento aumenta el 4.20%, debido al incremento del pasivo sobre el activo al cierre del periodo.</t>
    </r>
  </si>
  <si>
    <r>
      <rPr>
        <b/>
        <sz val="8"/>
        <rFont val="Century Gothic"/>
        <family val="2"/>
      </rPr>
      <t>MARGEN OPERACIONAL DE UTILIDAD:</t>
    </r>
    <r>
      <rPr>
        <sz val="8"/>
        <rFont val="Century Gothic"/>
        <family val="2"/>
      </rPr>
      <t xml:space="preserve"> La utilidad operacional representa el 0,15% de rentabilidad sobre el total de los Ingresos provenientes de su desarrollo normal, dejando una utilidad operacional de $62.634.883. Con relación al año  anterior el indicador disminuye el 9.02%; causa de la variación se debe al incremento del 18% de los costos y gastos operacionales con relación al incremento del 7% del ingreso operacional.  Asi mismo en la presente vigencia los gastos y costos operacionales representan el 99% sobre el total de los ingresos operacionales causa principal del resultado.</t>
    </r>
  </si>
  <si>
    <r>
      <rPr>
        <b/>
        <sz val="8"/>
        <rFont val="Century Gothic"/>
        <family val="2"/>
      </rPr>
      <t>MARGEN BRUTO DE UTILIDAD</t>
    </r>
    <r>
      <rPr>
        <sz val="8"/>
        <rFont val="Century Gothic"/>
        <family val="2"/>
      </rPr>
      <t>: Este Indicador permite conocer la rentabilidad de las ventas frente al costo de ventas, la empresa presenta utilidad bruta de $8.434.842.048, que corresponde al 19.91%  sobre los Ingresos Operacionales. El indicador disminuye el 8.45% con relación al año anterior. Causa de la variacion se debe al 20% de incremento de los costos operacionales vs el 7% de incremento de los ingresos operacionales</t>
    </r>
  </si>
  <si>
    <r>
      <rPr>
        <b/>
        <sz val="8"/>
        <rFont val="Century Gothic"/>
        <family val="2"/>
      </rPr>
      <t>MARGEN NETO DE UTILIDAD</t>
    </r>
    <r>
      <rPr>
        <sz val="8"/>
        <rFont val="Century Gothic"/>
        <family val="2"/>
      </rPr>
      <t xml:space="preserve">: La Empresa, presenta  utilidad neta de $48.164.495, que corresponde a una rentabilidad del 0,10%. Con relación al año anterior el indicador disminuye el 4,30%, resultado que refleja el incremento del total de los egresos equivalente al 18% frente al incremento del 13% del total de los ingresos. </t>
    </r>
  </si>
  <si>
    <r>
      <rPr>
        <b/>
        <sz val="8"/>
        <color indexed="8"/>
        <rFont val="Century Gothic"/>
        <family val="2"/>
      </rPr>
      <t>RENDIMIENTO AL PATRIMONIO</t>
    </r>
    <r>
      <rPr>
        <sz val="8"/>
        <color indexed="8"/>
        <rFont val="Century Gothic"/>
        <family val="2"/>
      </rPr>
      <t xml:space="preserve">: Al cierre del periodo, se  obtuvo un rendimiento patrimonial del 0,16%, representado en la utilidad sobre el valor total del patrimonio. El resultado del indicador permite identificar si la Empresa al cierre de la vigecia obtuvo rentabilidad patrimonial. La variación negativa en el patrimonio con respecto a la vigencia anterior se debe al aumento del 9% del pasivo frente al aumento del 1% del activo, igualmente la disminución significativa de la utilidad  afecta patrimonialmente los resultados, lo cual puede generar inconvenientes economicos futuros. </t>
    </r>
  </si>
  <si>
    <r>
      <rPr>
        <b/>
        <sz val="8"/>
        <rFont val="Century Gothic"/>
        <family val="2"/>
      </rPr>
      <t>RENTABILIDAD DE LA INVERSIÓN</t>
    </r>
    <r>
      <rPr>
        <sz val="8"/>
        <rFont val="Century Gothic"/>
        <family val="2"/>
      </rPr>
      <t>: El indicador presenta rendimiento del 0,06%. El resultado del indicador permite identificar si la Empresa muestra la capacidad básica de generar utilidades.  En el presente periodo se evidencia riesgo económico por la disminución significativa de las utilidades, ya que el 100% de lo invertido alcanza tan solo un beneficio del  0,06%.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</si>
</sst>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_(* \(#,##0\);_(* &quot;-&quot;_);_(@_)"/>
    <numFmt numFmtId="165" formatCode="_(* #,##0.0_);_(* \(#,##0.0\);_(* &quot;-&quot;_);_(@_)"/>
    <numFmt numFmtId="166" formatCode="_(* #,##0.00_);_(* \(#,##0.00\);_(* &quot;-&quot;??_);_(@_)"/>
    <numFmt numFmtId="167" formatCode="0.0000"/>
    <numFmt numFmtId="168" formatCode="_(* #,##0.0000_);_(* \(#,##0.0000\);_(* &quot;-&quot;_);_(@_)"/>
    <numFmt numFmtId="169" formatCode="_(* #,##0.00_);_(* \(#,##0.00\);_(* &quot;-&quot;_);_(@_)"/>
    <numFmt numFmtId="170" formatCode="_ * #,##0.00_ ;_ * \-#,##0.00_ ;_ * &quot;-&quot;??_ ;_ @_ "/>
    <numFmt numFmtId="171" formatCode="_ * #,##0_ ;_ * \-#,##0_ ;_ * &quot;-&quot;??_ ;_ @_ "/>
    <numFmt numFmtId="172" formatCode="_(* #,##0_);_(* \(#,##0\);_(* &quot;-&quot;??_);_(@_)"/>
    <numFmt numFmtId="173" formatCode="_ * #,##0.000_ ;_ * \-#,##0.000_ ;_ * &quot;-&quot;??_ ;_ @_ "/>
    <numFmt numFmtId="174" formatCode="_(* #,##0.0_);_(* \(#,##0.0\);_(* &quot;-&quot;??_);_(@_)"/>
  </numFmts>
  <fonts count="11" x14ac:knownFonts="1">
    <font>
      <sz val="10"/>
      <color indexed="8"/>
      <name val="ARIAL"/>
      <charset val="1"/>
    </font>
    <font>
      <sz val="10"/>
      <color indexed="8"/>
      <name val="Arial"/>
      <family val="2"/>
    </font>
    <font>
      <sz val="8"/>
      <color indexed="8"/>
      <name val="Century Gothic"/>
      <family val="2"/>
    </font>
    <font>
      <b/>
      <sz val="8"/>
      <name val="Century Gothic"/>
      <family val="2"/>
    </font>
    <font>
      <sz val="8"/>
      <name val="Century Gothic"/>
      <family val="2"/>
    </font>
    <font>
      <b/>
      <sz val="8"/>
      <color indexed="8"/>
      <name val="Century Gothic"/>
      <family val="2"/>
    </font>
    <font>
      <sz val="9"/>
      <color indexed="8"/>
      <name val="Century Gothic"/>
      <family val="2"/>
    </font>
    <font>
      <sz val="9"/>
      <name val="Century Gothic"/>
      <family val="2"/>
    </font>
    <font>
      <b/>
      <sz val="8"/>
      <color indexed="10"/>
      <name val="Century Gothic"/>
      <family val="2"/>
    </font>
    <font>
      <sz val="10"/>
      <name val="Arial"/>
      <family val="2"/>
    </font>
    <font>
      <sz val="12"/>
      <color rgb="FF474747"/>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7">
    <xf numFmtId="0" fontId="0" fillId="0" borderId="0">
      <alignment vertical="top"/>
    </xf>
    <xf numFmtId="166" fontId="1" fillId="0" borderId="0" applyFont="0" applyFill="0" applyBorder="0" applyAlignment="0" applyProtection="0">
      <alignment vertical="top"/>
    </xf>
    <xf numFmtId="164" fontId="1" fillId="0" borderId="0" applyFont="0" applyFill="0" applyBorder="0" applyAlignment="0" applyProtection="0">
      <alignment vertical="top"/>
    </xf>
    <xf numFmtId="9" fontId="1" fillId="0" borderId="0" applyFont="0" applyFill="0" applyBorder="0" applyAlignment="0" applyProtection="0">
      <alignment vertical="top"/>
    </xf>
    <xf numFmtId="0" fontId="1" fillId="0" borderId="0">
      <alignment vertical="top"/>
    </xf>
    <xf numFmtId="0" fontId="1" fillId="0" borderId="0"/>
    <xf numFmtId="170" fontId="9" fillId="0" borderId="0" applyFont="0" applyFill="0" applyBorder="0" applyAlignment="0" applyProtection="0"/>
  </cellStyleXfs>
  <cellXfs count="121">
    <xf numFmtId="0" fontId="0" fillId="0" borderId="0" xfId="0">
      <alignment vertical="top"/>
    </xf>
    <xf numFmtId="0" fontId="2" fillId="2" borderId="0" xfId="4" applyFont="1" applyFill="1" applyAlignment="1">
      <alignment vertical="center"/>
    </xf>
    <xf numFmtId="164" fontId="2" fillId="2" borderId="0" xfId="2" applyFont="1" applyFill="1" applyAlignment="1">
      <alignment vertical="center"/>
    </xf>
    <xf numFmtId="0" fontId="2" fillId="2" borderId="0" xfId="5" applyFont="1" applyFill="1" applyAlignment="1">
      <alignment vertical="center" wrapText="1"/>
    </xf>
    <xf numFmtId="2" fontId="2" fillId="2" borderId="0" xfId="5" applyNumberFormat="1" applyFont="1" applyFill="1" applyAlignment="1">
      <alignment horizontal="center" vertical="center"/>
    </xf>
    <xf numFmtId="0" fontId="3" fillId="2" borderId="0" xfId="5" applyFont="1" applyFill="1" applyAlignment="1">
      <alignment horizontal="center" vertical="center"/>
    </xf>
    <xf numFmtId="10" fontId="2" fillId="2" borderId="0" xfId="5" applyNumberFormat="1" applyFont="1" applyFill="1" applyAlignment="1">
      <alignment horizontal="center" vertical="center"/>
    </xf>
    <xf numFmtId="164" fontId="2" fillId="2" borderId="0" xfId="2" applyFont="1" applyFill="1" applyAlignment="1">
      <alignment horizontal="center" vertical="center"/>
    </xf>
    <xf numFmtId="0" fontId="4" fillId="2" borderId="0" xfId="5" applyFont="1" applyFill="1" applyAlignment="1">
      <alignment vertical="center" wrapText="1"/>
    </xf>
    <xf numFmtId="10" fontId="4" fillId="2" borderId="0" xfId="5" applyNumberFormat="1" applyFont="1" applyFill="1" applyAlignment="1">
      <alignment horizontal="center" vertical="center" wrapText="1"/>
    </xf>
    <xf numFmtId="0" fontId="3" fillId="2" borderId="0" xfId="5" applyFont="1" applyFill="1" applyAlignment="1">
      <alignment horizontal="center" vertical="center"/>
    </xf>
    <xf numFmtId="10" fontId="2" fillId="2" borderId="0" xfId="5" applyNumberFormat="1" applyFont="1" applyFill="1" applyAlignment="1">
      <alignment horizontal="center" vertical="center" wrapText="1"/>
    </xf>
    <xf numFmtId="165" fontId="3" fillId="2" borderId="0" xfId="2" applyNumberFormat="1" applyFont="1" applyFill="1" applyAlignment="1">
      <alignment horizontal="center" vertical="center"/>
    </xf>
    <xf numFmtId="166" fontId="2" fillId="2" borderId="0" xfId="1" applyFont="1" applyFill="1" applyAlignment="1">
      <alignment vertical="center"/>
    </xf>
    <xf numFmtId="0" fontId="5" fillId="2" borderId="0" xfId="5" applyFont="1" applyFill="1" applyAlignment="1">
      <alignment vertical="center"/>
    </xf>
    <xf numFmtId="17" fontId="5" fillId="2" borderId="0" xfId="5" applyNumberFormat="1" applyFont="1" applyFill="1" applyAlignment="1">
      <alignment horizontal="center" vertical="center" wrapText="1"/>
    </xf>
    <xf numFmtId="0" fontId="5" fillId="2" borderId="0" xfId="5" applyFont="1" applyFill="1" applyAlignment="1">
      <alignment horizontal="center" vertical="center"/>
    </xf>
    <xf numFmtId="164" fontId="5" fillId="2" borderId="0" xfId="2" applyFont="1" applyFill="1" applyAlignment="1">
      <alignment horizontal="center" vertical="center"/>
    </xf>
    <xf numFmtId="164" fontId="5" fillId="2" borderId="0" xfId="2" applyFont="1" applyFill="1" applyAlignment="1">
      <alignment vertical="center"/>
    </xf>
    <xf numFmtId="0" fontId="5" fillId="2" borderId="0" xfId="4" applyFont="1" applyFill="1" applyAlignment="1">
      <alignment vertical="center"/>
    </xf>
    <xf numFmtId="0" fontId="6" fillId="2" borderId="0" xfId="5" applyFont="1" applyFill="1" applyAlignment="1">
      <alignment vertical="center" wrapText="1"/>
    </xf>
    <xf numFmtId="2" fontId="2" fillId="2" borderId="0" xfId="2" applyNumberFormat="1" applyFont="1" applyFill="1" applyAlignment="1">
      <alignment horizontal="center" vertical="center"/>
    </xf>
    <xf numFmtId="167" fontId="2" fillId="2" borderId="0" xfId="2" applyNumberFormat="1" applyFont="1" applyFill="1" applyAlignment="1">
      <alignment horizontal="center" vertical="center" wrapText="1"/>
    </xf>
    <xf numFmtId="10" fontId="2" fillId="2" borderId="0" xfId="3" applyNumberFormat="1" applyFont="1" applyFill="1" applyAlignment="1">
      <alignment horizontal="center" vertical="center"/>
    </xf>
    <xf numFmtId="164" fontId="2" fillId="2" borderId="0" xfId="2" applyFont="1" applyFill="1" applyAlignment="1">
      <alignment horizontal="center" vertical="center" wrapText="1"/>
    </xf>
    <xf numFmtId="0" fontId="7" fillId="2" borderId="0" xfId="5" applyFont="1" applyFill="1" applyAlignment="1">
      <alignment vertical="center" wrapText="1"/>
    </xf>
    <xf numFmtId="164" fontId="4" fillId="2" borderId="0" xfId="2" applyFont="1" applyFill="1" applyAlignment="1">
      <alignment horizontal="center" vertical="center" wrapText="1"/>
    </xf>
    <xf numFmtId="164" fontId="4" fillId="2" borderId="0" xfId="2" applyFont="1" applyFill="1" applyAlignment="1">
      <alignment vertical="center"/>
    </xf>
    <xf numFmtId="0" fontId="4" fillId="2" borderId="0" xfId="4" applyFont="1" applyFill="1" applyAlignment="1">
      <alignment vertical="center"/>
    </xf>
    <xf numFmtId="0" fontId="2" fillId="2" borderId="0" xfId="5" applyFont="1" applyFill="1" applyAlignment="1">
      <alignment vertical="center"/>
    </xf>
    <xf numFmtId="17" fontId="3" fillId="2" borderId="1" xfId="5" applyNumberFormat="1" applyFont="1" applyFill="1" applyBorder="1" applyAlignment="1">
      <alignment horizontal="center" vertical="center"/>
    </xf>
    <xf numFmtId="0" fontId="3" fillId="2" borderId="2" xfId="5" applyFont="1" applyFill="1" applyBorder="1" applyAlignment="1">
      <alignment horizontal="center" vertical="center"/>
    </xf>
    <xf numFmtId="0" fontId="2" fillId="2" borderId="3" xfId="5" applyFont="1" applyFill="1" applyBorder="1" applyAlignment="1">
      <alignment vertical="center"/>
    </xf>
    <xf numFmtId="0" fontId="2" fillId="2" borderId="4" xfId="5" applyFont="1" applyFill="1" applyBorder="1" applyAlignment="1">
      <alignment vertical="center"/>
    </xf>
    <xf numFmtId="0" fontId="2" fillId="2" borderId="3" xfId="5" applyFont="1" applyFill="1" applyBorder="1" applyAlignment="1">
      <alignment horizontal="center" vertical="center"/>
    </xf>
    <xf numFmtId="0" fontId="2" fillId="2" borderId="5" xfId="5" applyFont="1" applyFill="1" applyBorder="1" applyAlignment="1">
      <alignment horizontal="center" vertical="center"/>
    </xf>
    <xf numFmtId="0" fontId="2" fillId="2" borderId="6" xfId="5" applyFont="1" applyFill="1" applyBorder="1" applyAlignment="1">
      <alignment horizontal="center" vertical="center"/>
    </xf>
    <xf numFmtId="0" fontId="2" fillId="2" borderId="7" xfId="5" applyFont="1" applyFill="1" applyBorder="1" applyAlignment="1">
      <alignment horizontal="center" vertical="center"/>
    </xf>
    <xf numFmtId="0" fontId="2" fillId="2" borderId="4" xfId="5" applyFont="1" applyFill="1" applyBorder="1" applyAlignment="1">
      <alignment horizontal="center" vertical="center" wrapText="1"/>
    </xf>
    <xf numFmtId="0" fontId="2" fillId="2" borderId="8" xfId="5" applyFont="1" applyFill="1" applyBorder="1" applyAlignment="1">
      <alignment horizontal="center" vertical="center"/>
    </xf>
    <xf numFmtId="3" fontId="2" fillId="2" borderId="9" xfId="5" applyNumberFormat="1" applyFont="1" applyFill="1" applyBorder="1" applyAlignment="1">
      <alignment horizontal="center" vertical="center"/>
    </xf>
    <xf numFmtId="2" fontId="2" fillId="2" borderId="4" xfId="5" applyNumberFormat="1" applyFont="1" applyFill="1" applyBorder="1" applyAlignment="1">
      <alignment horizontal="center" vertical="center" wrapText="1"/>
    </xf>
    <xf numFmtId="3" fontId="2" fillId="2" borderId="0" xfId="4" applyNumberFormat="1" applyFont="1" applyFill="1" applyAlignment="1">
      <alignment vertical="center"/>
    </xf>
    <xf numFmtId="3" fontId="2" fillId="2" borderId="0" xfId="5" applyNumberFormat="1" applyFont="1" applyFill="1" applyAlignment="1">
      <alignment horizontal="center" vertical="center"/>
    </xf>
    <xf numFmtId="0" fontId="2" fillId="2" borderId="10" xfId="5" applyFont="1" applyFill="1" applyBorder="1" applyAlignment="1">
      <alignment horizontal="center" vertical="center" wrapText="1"/>
    </xf>
    <xf numFmtId="0" fontId="2" fillId="2" borderId="10" xfId="5" applyFont="1" applyFill="1" applyBorder="1" applyAlignment="1">
      <alignment horizontal="center" vertical="center"/>
    </xf>
    <xf numFmtId="3" fontId="2" fillId="2" borderId="6" xfId="5" applyNumberFormat="1" applyFont="1" applyFill="1" applyBorder="1" applyAlignment="1">
      <alignment horizontal="center" vertical="center"/>
    </xf>
    <xf numFmtId="2" fontId="2" fillId="2" borderId="10" xfId="5" applyNumberFormat="1" applyFont="1" applyFill="1" applyBorder="1" applyAlignment="1">
      <alignment horizontal="center" vertical="center" wrapText="1"/>
    </xf>
    <xf numFmtId="9" fontId="2" fillId="2" borderId="0" xfId="3" applyFont="1" applyFill="1" applyAlignment="1">
      <alignment vertical="center"/>
    </xf>
    <xf numFmtId="0" fontId="2" fillId="2" borderId="6" xfId="5" applyFont="1" applyFill="1" applyBorder="1" applyAlignment="1">
      <alignment vertical="center"/>
    </xf>
    <xf numFmtId="0" fontId="2" fillId="2" borderId="11" xfId="5" applyFont="1" applyFill="1" applyBorder="1" applyAlignment="1">
      <alignment vertical="center"/>
    </xf>
    <xf numFmtId="0" fontId="2" fillId="2" borderId="7" xfId="5" applyFont="1" applyFill="1" applyBorder="1" applyAlignment="1">
      <alignment vertical="center"/>
    </xf>
    <xf numFmtId="9" fontId="2" fillId="2" borderId="0" xfId="4" applyNumberFormat="1" applyFont="1" applyFill="1" applyAlignment="1">
      <alignment vertical="center"/>
    </xf>
    <xf numFmtId="10" fontId="2" fillId="2" borderId="4" xfId="5" applyNumberFormat="1" applyFont="1" applyFill="1" applyBorder="1" applyAlignment="1">
      <alignment horizontal="center" vertical="center" wrapText="1"/>
    </xf>
    <xf numFmtId="10" fontId="2" fillId="2" borderId="10" xfId="5" applyNumberFormat="1" applyFont="1" applyFill="1" applyBorder="1" applyAlignment="1">
      <alignment horizontal="center" vertical="center" wrapText="1"/>
    </xf>
    <xf numFmtId="0" fontId="2" fillId="2" borderId="8" xfId="5" applyFont="1" applyFill="1" applyBorder="1" applyAlignment="1">
      <alignment horizontal="center" vertical="center" wrapText="1"/>
    </xf>
    <xf numFmtId="3" fontId="2" fillId="2" borderId="6" xfId="5" applyNumberFormat="1" applyFont="1" applyFill="1" applyBorder="1" applyAlignment="1">
      <alignment horizontal="center" vertical="center" wrapText="1"/>
    </xf>
    <xf numFmtId="0" fontId="2" fillId="2" borderId="10" xfId="5" applyFont="1" applyFill="1" applyBorder="1" applyAlignment="1">
      <alignment horizontal="center" vertical="center" wrapText="1"/>
    </xf>
    <xf numFmtId="3" fontId="2" fillId="2" borderId="4" xfId="5" applyNumberFormat="1" applyFont="1" applyFill="1" applyBorder="1" applyAlignment="1">
      <alignment horizontal="center" vertical="center"/>
    </xf>
    <xf numFmtId="0" fontId="2" fillId="2" borderId="6" xfId="5" applyFont="1" applyFill="1" applyBorder="1" applyAlignment="1">
      <alignment horizontal="center" vertical="center" wrapText="1"/>
    </xf>
    <xf numFmtId="0" fontId="2" fillId="2" borderId="11" xfId="5" applyFont="1" applyFill="1" applyBorder="1" applyAlignment="1">
      <alignment horizontal="center" vertical="center"/>
    </xf>
    <xf numFmtId="0" fontId="2" fillId="2" borderId="7" xfId="5" applyFont="1" applyFill="1" applyBorder="1" applyAlignment="1">
      <alignment horizontal="center" vertical="center" wrapText="1"/>
    </xf>
    <xf numFmtId="3" fontId="4" fillId="2" borderId="6" xfId="5" applyNumberFormat="1" applyFont="1" applyFill="1" applyBorder="1" applyAlignment="1">
      <alignment horizontal="center" vertical="center" wrapText="1"/>
    </xf>
    <xf numFmtId="3" fontId="4" fillId="2" borderId="4" xfId="5" applyNumberFormat="1" applyFont="1" applyFill="1" applyBorder="1" applyAlignment="1">
      <alignment horizontal="center" vertical="center"/>
    </xf>
    <xf numFmtId="10" fontId="2" fillId="2" borderId="0" xfId="4" applyNumberFormat="1" applyFont="1" applyFill="1" applyAlignment="1">
      <alignment vertical="center"/>
    </xf>
    <xf numFmtId="0" fontId="2" fillId="2" borderId="9" xfId="5" applyFont="1" applyFill="1" applyBorder="1" applyAlignment="1">
      <alignment vertical="center"/>
    </xf>
    <xf numFmtId="0" fontId="2" fillId="2" borderId="10" xfId="5" applyFont="1" applyFill="1" applyBorder="1" applyAlignment="1">
      <alignment vertical="center"/>
    </xf>
    <xf numFmtId="3" fontId="2" fillId="2" borderId="9" xfId="5" applyNumberFormat="1" applyFont="1" applyFill="1" applyBorder="1" applyAlignment="1">
      <alignment vertical="center"/>
    </xf>
    <xf numFmtId="0" fontId="2" fillId="2" borderId="12" xfId="5" applyFont="1" applyFill="1" applyBorder="1" applyAlignment="1">
      <alignment vertical="center"/>
    </xf>
    <xf numFmtId="3" fontId="2" fillId="2" borderId="0" xfId="5" applyNumberFormat="1" applyFont="1" applyFill="1" applyAlignment="1">
      <alignment vertical="center"/>
    </xf>
    <xf numFmtId="0" fontId="3" fillId="2" borderId="13" xfId="5" applyFont="1" applyFill="1" applyBorder="1" applyAlignment="1">
      <alignment horizontal="center" vertical="center"/>
    </xf>
    <xf numFmtId="17" fontId="3" fillId="2" borderId="13" xfId="4" applyNumberFormat="1" applyFont="1" applyFill="1" applyBorder="1" applyAlignment="1">
      <alignment horizontal="center" vertical="center"/>
    </xf>
    <xf numFmtId="164" fontId="8" fillId="2" borderId="0" xfId="2" applyFont="1" applyFill="1" applyBorder="1" applyAlignment="1">
      <alignment horizontal="center" vertical="center" wrapText="1"/>
    </xf>
    <xf numFmtId="0" fontId="2" fillId="2" borderId="13" xfId="5" applyFont="1" applyFill="1" applyBorder="1" applyAlignment="1">
      <alignment vertical="center"/>
    </xf>
    <xf numFmtId="164" fontId="2" fillId="2" borderId="13" xfId="2" applyFont="1" applyFill="1" applyBorder="1" applyAlignment="1">
      <alignment vertical="center"/>
    </xf>
    <xf numFmtId="3" fontId="2" fillId="2" borderId="13" xfId="2" applyNumberFormat="1" applyFont="1" applyFill="1" applyBorder="1" applyAlignment="1">
      <alignment vertical="center"/>
    </xf>
    <xf numFmtId="164" fontId="2" fillId="2" borderId="13" xfId="5" applyNumberFormat="1" applyFont="1" applyFill="1" applyBorder="1" applyAlignment="1">
      <alignment vertical="center"/>
    </xf>
    <xf numFmtId="9" fontId="2" fillId="2" borderId="0" xfId="3" applyFont="1" applyFill="1" applyBorder="1" applyAlignment="1">
      <alignment horizontal="center" vertical="center" wrapText="1"/>
    </xf>
    <xf numFmtId="10" fontId="2" fillId="2" borderId="0" xfId="3" applyNumberFormat="1" applyFont="1" applyFill="1" applyAlignment="1">
      <alignment vertical="center"/>
    </xf>
    <xf numFmtId="0" fontId="5" fillId="2" borderId="13" xfId="5" applyFont="1" applyFill="1" applyBorder="1" applyAlignment="1">
      <alignment vertical="center"/>
    </xf>
    <xf numFmtId="164" fontId="5" fillId="2" borderId="13" xfId="2" applyFont="1" applyFill="1" applyBorder="1" applyAlignment="1">
      <alignment vertical="center"/>
    </xf>
    <xf numFmtId="9" fontId="5" fillId="2" borderId="0" xfId="3" applyFont="1" applyFill="1" applyBorder="1" applyAlignment="1">
      <alignment horizontal="center" vertical="center"/>
    </xf>
    <xf numFmtId="164" fontId="2" fillId="2" borderId="0" xfId="2" applyFont="1" applyFill="1" applyBorder="1" applyAlignment="1">
      <alignment vertical="center"/>
    </xf>
    <xf numFmtId="9" fontId="2" fillId="2" borderId="0" xfId="3" applyFont="1" applyFill="1" applyBorder="1" applyAlignment="1">
      <alignment vertical="center"/>
    </xf>
    <xf numFmtId="0" fontId="8" fillId="2" borderId="0" xfId="4" applyFont="1" applyFill="1" applyAlignment="1">
      <alignment vertical="center"/>
    </xf>
    <xf numFmtId="168" fontId="2" fillId="2" borderId="0" xfId="2" applyNumberFormat="1" applyFont="1" applyFill="1" applyAlignment="1">
      <alignment vertical="center"/>
    </xf>
    <xf numFmtId="169" fontId="2" fillId="2" borderId="0" xfId="2" applyNumberFormat="1" applyFont="1" applyFill="1" applyAlignment="1">
      <alignment vertical="center"/>
    </xf>
    <xf numFmtId="172" fontId="2" fillId="2" borderId="0" xfId="1" applyNumberFormat="1" applyFont="1" applyFill="1" applyAlignment="1">
      <alignment vertical="center"/>
    </xf>
    <xf numFmtId="171" fontId="2" fillId="2" borderId="0" xfId="4" applyNumberFormat="1" applyFont="1" applyFill="1" applyAlignment="1">
      <alignment vertical="center"/>
    </xf>
    <xf numFmtId="164" fontId="2" fillId="2" borderId="0" xfId="4" applyNumberFormat="1" applyFont="1" applyFill="1" applyAlignment="1">
      <alignment vertical="center"/>
    </xf>
    <xf numFmtId="173" fontId="2" fillId="2" borderId="0" xfId="4" applyNumberFormat="1" applyFont="1" applyFill="1" applyAlignment="1">
      <alignment vertical="center"/>
    </xf>
    <xf numFmtId="171" fontId="2" fillId="2" borderId="0" xfId="3" applyNumberFormat="1" applyFont="1" applyFill="1" applyAlignment="1">
      <alignment vertical="center"/>
    </xf>
    <xf numFmtId="0" fontId="5" fillId="2" borderId="0" xfId="5" applyFont="1" applyFill="1" applyAlignment="1">
      <alignment horizontal="center" vertical="center"/>
    </xf>
    <xf numFmtId="0" fontId="2" fillId="2" borderId="0" xfId="5" applyFont="1" applyFill="1" applyAlignment="1">
      <alignment horizontal="justify" vertical="center" wrapText="1"/>
    </xf>
    <xf numFmtId="9" fontId="2" fillId="2" borderId="0" xfId="2" applyNumberFormat="1" applyFont="1" applyFill="1" applyAlignment="1">
      <alignment vertical="center"/>
    </xf>
    <xf numFmtId="0" fontId="2" fillId="2" borderId="0" xfId="4" applyFont="1" applyFill="1" applyAlignment="1">
      <alignment horizontal="justify" vertical="center" wrapText="1"/>
    </xf>
    <xf numFmtId="0" fontId="4" fillId="2" borderId="0" xfId="4" applyFont="1" applyFill="1" applyAlignment="1">
      <alignment horizontal="justify" vertical="center" wrapText="1"/>
    </xf>
    <xf numFmtId="9" fontId="2" fillId="2" borderId="0" xfId="3" applyFont="1" applyFill="1" applyAlignment="1">
      <alignment vertical="center" wrapText="1"/>
    </xf>
    <xf numFmtId="9" fontId="2" fillId="2" borderId="0" xfId="3" applyFont="1" applyFill="1" applyAlignment="1">
      <alignment horizontal="center" vertical="center"/>
    </xf>
    <xf numFmtId="17" fontId="2" fillId="2" borderId="0" xfId="5" applyNumberFormat="1" applyFont="1" applyFill="1" applyAlignment="1">
      <alignment horizontal="center" vertical="center"/>
    </xf>
    <xf numFmtId="0" fontId="2" fillId="2" borderId="0" xfId="2" applyNumberFormat="1" applyFont="1" applyFill="1" applyAlignment="1">
      <alignment horizontal="center" vertical="center"/>
    </xf>
    <xf numFmtId="164" fontId="2" fillId="2" borderId="0" xfId="2" applyFont="1" applyFill="1" applyBorder="1" applyAlignment="1">
      <alignment horizontal="center" vertical="center" wrapText="1"/>
    </xf>
    <xf numFmtId="2" fontId="2" fillId="2" borderId="0" xfId="3" applyNumberFormat="1" applyFont="1" applyFill="1" applyAlignment="1">
      <alignment horizontal="center" vertical="center"/>
    </xf>
    <xf numFmtId="9" fontId="2" fillId="2" borderId="0" xfId="1" applyNumberFormat="1" applyFont="1" applyFill="1" applyAlignment="1">
      <alignment vertical="center"/>
    </xf>
    <xf numFmtId="164" fontId="4" fillId="2" borderId="0" xfId="2" applyFont="1" applyFill="1" applyAlignment="1">
      <alignment vertical="center" wrapText="1"/>
    </xf>
    <xf numFmtId="164" fontId="2" fillId="2" borderId="0" xfId="2" applyFont="1" applyFill="1" applyAlignment="1">
      <alignment vertical="center" wrapText="1"/>
    </xf>
    <xf numFmtId="10" fontId="2" fillId="2" borderId="0" xfId="3" applyNumberFormat="1" applyFont="1" applyFill="1" applyAlignment="1">
      <alignment vertical="center" wrapText="1"/>
    </xf>
    <xf numFmtId="10" fontId="2" fillId="2" borderId="0" xfId="3" applyNumberFormat="1" applyFont="1" applyFill="1" applyAlignment="1">
      <alignment horizontal="center" vertical="center" wrapText="1"/>
    </xf>
    <xf numFmtId="0" fontId="2" fillId="2" borderId="0" xfId="5" applyFont="1" applyFill="1" applyAlignment="1">
      <alignment horizontal="center" vertical="center"/>
    </xf>
    <xf numFmtId="10" fontId="2" fillId="2" borderId="0" xfId="2" applyNumberFormat="1" applyFont="1" applyFill="1" applyAlignment="1">
      <alignment horizontal="center" vertical="center"/>
    </xf>
    <xf numFmtId="0" fontId="10" fillId="0" borderId="0" xfId="0" applyFont="1">
      <alignment vertical="top"/>
    </xf>
    <xf numFmtId="10" fontId="5" fillId="2" borderId="0" xfId="3" applyNumberFormat="1" applyFont="1" applyFill="1" applyAlignment="1">
      <alignment horizontal="center" vertical="center"/>
    </xf>
    <xf numFmtId="174" fontId="2" fillId="2" borderId="0" xfId="1" applyNumberFormat="1" applyFont="1" applyFill="1" applyAlignment="1">
      <alignment vertical="center"/>
    </xf>
    <xf numFmtId="0" fontId="3" fillId="2" borderId="13" xfId="4" applyFont="1" applyFill="1" applyBorder="1" applyAlignment="1">
      <alignment horizontal="center" vertical="center"/>
    </xf>
    <xf numFmtId="17" fontId="3" fillId="2" borderId="13" xfId="4" applyNumberFormat="1" applyFont="1" applyFill="1" applyBorder="1" applyAlignment="1">
      <alignment horizontal="center" vertical="center" wrapText="1"/>
    </xf>
    <xf numFmtId="0" fontId="4" fillId="2" borderId="13" xfId="4" applyFont="1" applyFill="1" applyBorder="1" applyAlignment="1">
      <alignment horizontal="left" vertical="center"/>
    </xf>
    <xf numFmtId="171" fontId="4" fillId="2" borderId="13" xfId="6" applyNumberFormat="1" applyFont="1" applyFill="1" applyBorder="1" applyAlignment="1">
      <alignment vertical="center"/>
    </xf>
    <xf numFmtId="0" fontId="3" fillId="2" borderId="13" xfId="4" applyFont="1" applyFill="1" applyBorder="1" applyAlignment="1">
      <alignment horizontal="left" vertical="center"/>
    </xf>
    <xf numFmtId="171" fontId="3" fillId="2" borderId="13" xfId="6" applyNumberFormat="1" applyFont="1" applyFill="1" applyBorder="1" applyAlignment="1">
      <alignment vertical="center"/>
    </xf>
    <xf numFmtId="0" fontId="5" fillId="2" borderId="13" xfId="5" applyFont="1" applyFill="1" applyBorder="1" applyAlignment="1">
      <alignment horizontal="center" vertical="center"/>
    </xf>
    <xf numFmtId="10" fontId="5" fillId="2" borderId="13" xfId="5" applyNumberFormat="1" applyFont="1" applyFill="1" applyBorder="1" applyAlignment="1">
      <alignment horizontal="center" vertical="center"/>
    </xf>
  </cellXfs>
  <cellStyles count="7">
    <cellStyle name="Millares" xfId="1" builtinId="3"/>
    <cellStyle name="Millares [0]" xfId="2" builtinId="6"/>
    <cellStyle name="Millares 2" xfId="6" xr:uid="{CF666C98-2AD7-46DD-8CB0-8AF580CF6E70}"/>
    <cellStyle name="Normal" xfId="0" builtinId="0"/>
    <cellStyle name="Normal 2" xfId="4" xr:uid="{07D8F3DA-2FF8-4B2C-AD89-8008B38706F3}"/>
    <cellStyle name="Normal 6" xfId="5" xr:uid="{738D95BB-C043-420E-8630-8B68D2DA41E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s-CO"/>
              <a:t>INDICADORES FINANCIEROS JULIO</a:t>
            </a:r>
          </a:p>
          <a:p>
            <a:pPr>
              <a:defRPr/>
            </a:pPr>
            <a:r>
              <a:rPr lang="es-CO"/>
              <a:t> 2025-2024</a:t>
            </a:r>
          </a:p>
        </c:rich>
      </c:tx>
      <c:layout>
        <c:manualLayout>
          <c:xMode val="edge"/>
          <c:yMode val="edge"/>
          <c:x val="0.26349571009506162"/>
          <c:y val="2.9795158286778398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CO"/>
        </a:p>
      </c:txPr>
    </c:title>
    <c:autoTitleDeleted val="0"/>
    <c:plotArea>
      <c:layout>
        <c:manualLayout>
          <c:layoutTarget val="inner"/>
          <c:xMode val="edge"/>
          <c:yMode val="edge"/>
          <c:x val="0.14918116289829506"/>
          <c:y val="0.14927291003518178"/>
          <c:w val="0.82665628905118327"/>
          <c:h val="0.57482662768419768"/>
        </c:manualLayout>
      </c:layout>
      <c:barChart>
        <c:barDir val="col"/>
        <c:grouping val="clustered"/>
        <c:varyColors val="0"/>
        <c:ser>
          <c:idx val="0"/>
          <c:order val="0"/>
          <c:tx>
            <c:strRef>
              <c:f>INDICADORES!$B$6</c:f>
              <c:strCache>
                <c:ptCount val="1"/>
                <c:pt idx="0">
                  <c:v>jul-25</c:v>
                </c:pt>
              </c:strCache>
            </c:strRef>
          </c:tx>
          <c:spPr>
            <a:solidFill>
              <a:schemeClr val="accent3">
                <a:lumMod val="5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dLbl>
              <c:idx val="0"/>
              <c:layout>
                <c:manualLayout>
                  <c:x val="-1.343797428945764E-2"/>
                  <c:y val="-9.7964483163008875E-3"/>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5807"/>
                        <a:gd name="adj2" fmla="val 88886"/>
                      </a:avLst>
                    </a:prstGeom>
                    <a:noFill/>
                    <a:ln>
                      <a:noFill/>
                    </a:ln>
                  </c15:spPr>
                </c:ext>
                <c:ext xmlns:c16="http://schemas.microsoft.com/office/drawing/2014/chart" uri="{C3380CC4-5D6E-409C-BE32-E72D297353CC}">
                  <c16:uniqueId val="{00000000-C23C-4897-A1EE-D1F584DB4404}"/>
                </c:ext>
              </c:extLst>
            </c:dLbl>
            <c:dLbl>
              <c:idx val="1"/>
              <c:layout>
                <c:manualLayout>
                  <c:x val="-2.6660440097376625E-2"/>
                  <c:y val="-2.1167420561791477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3346"/>
                        <a:gd name="adj2" fmla="val 108331"/>
                      </a:avLst>
                    </a:prstGeom>
                    <a:noFill/>
                    <a:ln>
                      <a:noFill/>
                    </a:ln>
                  </c15:spPr>
                </c:ext>
                <c:ext xmlns:c16="http://schemas.microsoft.com/office/drawing/2014/chart" uri="{C3380CC4-5D6E-409C-BE32-E72D297353CC}">
                  <c16:uniqueId val="{00000001-C23C-4897-A1EE-D1F584DB4404}"/>
                </c:ext>
              </c:extLst>
            </c:dLbl>
            <c:dLbl>
              <c:idx val="2"/>
              <c:layout>
                <c:manualLayout>
                  <c:x val="-2.2265865860671946E-2"/>
                  <c:y val="-1.7933489696766693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2319"/>
                        <a:gd name="adj2" fmla="val 96413"/>
                      </a:avLst>
                    </a:prstGeom>
                    <a:noFill/>
                    <a:ln>
                      <a:noFill/>
                    </a:ln>
                  </c15:spPr>
                </c:ext>
                <c:ext xmlns:c16="http://schemas.microsoft.com/office/drawing/2014/chart" uri="{C3380CC4-5D6E-409C-BE32-E72D297353CC}">
                  <c16:uniqueId val="{00000002-C23C-4897-A1EE-D1F584DB4404}"/>
                </c:ext>
              </c:extLst>
            </c:dLbl>
            <c:dLbl>
              <c:idx val="3"/>
              <c:layout>
                <c:manualLayout>
                  <c:x val="-2.455101679011705E-2"/>
                  <c:y val="-1.7611548556430445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2761"/>
                        <a:gd name="adj2" fmla="val 96804"/>
                      </a:avLst>
                    </a:prstGeom>
                    <a:noFill/>
                    <a:ln>
                      <a:noFill/>
                    </a:ln>
                  </c15:spPr>
                </c:ext>
                <c:ext xmlns:c16="http://schemas.microsoft.com/office/drawing/2014/chart" uri="{C3380CC4-5D6E-409C-BE32-E72D297353CC}">
                  <c16:uniqueId val="{00000003-C23C-4897-A1EE-D1F584DB4404}"/>
                </c:ext>
              </c:extLst>
            </c:dLbl>
            <c:dLbl>
              <c:idx val="4"/>
              <c:layout>
                <c:manualLayout>
                  <c:x val="-1.8278094150916472E-2"/>
                  <c:y val="-2.0235662031607815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2107"/>
                        <a:gd name="adj2" fmla="val 102327"/>
                      </a:avLst>
                    </a:prstGeom>
                    <a:noFill/>
                    <a:ln>
                      <a:noFill/>
                    </a:ln>
                  </c15:spPr>
                </c:ext>
                <c:ext xmlns:c16="http://schemas.microsoft.com/office/drawing/2014/chart" uri="{C3380CC4-5D6E-409C-BE32-E72D297353CC}">
                  <c16:uniqueId val="{00000004-C23C-4897-A1EE-D1F584DB4404}"/>
                </c:ext>
              </c:extLst>
            </c:dLbl>
            <c:dLbl>
              <c:idx val="5"/>
              <c:layout>
                <c:manualLayout>
                  <c:x val="-1.9322774109578972E-2"/>
                  <c:y val="-1.9957279276260745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21218"/>
                        <a:gd name="adj2" fmla="val 101811"/>
                      </a:avLst>
                    </a:prstGeom>
                    <a:noFill/>
                    <a:ln>
                      <a:noFill/>
                    </a:ln>
                  </c15:spPr>
                </c:ext>
                <c:ext xmlns:c16="http://schemas.microsoft.com/office/drawing/2014/chart" uri="{C3380CC4-5D6E-409C-BE32-E72D297353CC}">
                  <c16:uniqueId val="{00000005-C23C-4897-A1EE-D1F584DB4404}"/>
                </c:ext>
              </c:extLst>
            </c:dLbl>
            <c:dLbl>
              <c:idx val="6"/>
              <c:layout>
                <c:manualLayout>
                  <c:x val="-1.5410413072336303E-2"/>
                  <c:y val="-1.6937231250349027E-2"/>
                </c:manualLayout>
              </c:layout>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wedgeRectCallout">
                      <a:avLst>
                        <a:gd name="adj1" fmla="val 15445"/>
                        <a:gd name="adj2" fmla="val 96210"/>
                      </a:avLst>
                    </a:prstGeom>
                    <a:noFill/>
                    <a:ln>
                      <a:noFill/>
                    </a:ln>
                  </c15:spPr>
                </c:ext>
                <c:ext xmlns:c16="http://schemas.microsoft.com/office/drawing/2014/chart" uri="{C3380CC4-5D6E-409C-BE32-E72D297353CC}">
                  <c16:uniqueId val="{00000006-C23C-4897-A1EE-D1F584DB4404}"/>
                </c:ext>
              </c:extLst>
            </c:dLbl>
            <c:spPr>
              <a:solidFill>
                <a:schemeClr val="lt1"/>
              </a:solidFill>
              <a:ln>
                <a:solidFill>
                  <a:schemeClr val="dk1">
                    <a:lumMod val="25000"/>
                    <a:lumOff val="75000"/>
                  </a:scheme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cat>
            <c:strRef>
              <c:f>INDICADORES!$A$7:$A$13</c:f>
              <c:strCache>
                <c:ptCount val="7"/>
                <c:pt idx="0">
                  <c:v>Liquidez</c:v>
                </c:pt>
                <c:pt idx="1">
                  <c:v>Endeudamiento</c:v>
                </c:pt>
                <c:pt idx="2">
                  <c:v>Margen Operacional </c:v>
                </c:pt>
                <c:pt idx="3">
                  <c:v>Margen Bruto </c:v>
                </c:pt>
                <c:pt idx="4">
                  <c:v>Margen Neto</c:v>
                </c:pt>
                <c:pt idx="5">
                  <c:v>Rendimient Patrimonio</c:v>
                </c:pt>
                <c:pt idx="6">
                  <c:v>Rendimient Inversión</c:v>
                </c:pt>
              </c:strCache>
            </c:strRef>
          </c:cat>
          <c:val>
            <c:numRef>
              <c:f>INDICADORES!$B$7:$B$13</c:f>
              <c:numCache>
                <c:formatCode>0.00%</c:formatCode>
                <c:ptCount val="7"/>
                <c:pt idx="0" formatCode="0.00">
                  <c:v>1.5873650267245265</c:v>
                </c:pt>
                <c:pt idx="1">
                  <c:v>0.60489533362414527</c:v>
                </c:pt>
                <c:pt idx="2">
                  <c:v>1.4787085711373156E-3</c:v>
                </c:pt>
                <c:pt idx="3">
                  <c:v>0.19913301783703877</c:v>
                </c:pt>
                <c:pt idx="4">
                  <c:v>1.0108587607313491E-3</c:v>
                </c:pt>
                <c:pt idx="5">
                  <c:v>1.6206735160177483E-3</c:v>
                </c:pt>
                <c:pt idx="6">
                  <c:v>6.4033566885339261E-4</c:v>
                </c:pt>
              </c:numCache>
            </c:numRef>
          </c:val>
          <c:extLst>
            <c:ext xmlns:c16="http://schemas.microsoft.com/office/drawing/2014/chart" uri="{C3380CC4-5D6E-409C-BE32-E72D297353CC}">
              <c16:uniqueId val="{00000007-C23C-4897-A1EE-D1F584DB4404}"/>
            </c:ext>
          </c:extLst>
        </c:ser>
        <c:ser>
          <c:idx val="1"/>
          <c:order val="1"/>
          <c:tx>
            <c:strRef>
              <c:f>INDICADORES!$C$6</c:f>
              <c:strCache>
                <c:ptCount val="1"/>
                <c:pt idx="0">
                  <c:v>jul-24</c:v>
                </c:pt>
              </c:strCache>
            </c:strRef>
          </c:tx>
          <c:spPr>
            <a:solidFill>
              <a:srgbClr val="FFCD2D"/>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INDICADORES!$A$7:$A$13</c:f>
              <c:strCache>
                <c:ptCount val="7"/>
                <c:pt idx="0">
                  <c:v>Liquidez</c:v>
                </c:pt>
                <c:pt idx="1">
                  <c:v>Endeudamiento</c:v>
                </c:pt>
                <c:pt idx="2">
                  <c:v>Margen Operacional </c:v>
                </c:pt>
                <c:pt idx="3">
                  <c:v>Margen Bruto </c:v>
                </c:pt>
                <c:pt idx="4">
                  <c:v>Margen Neto</c:v>
                </c:pt>
                <c:pt idx="5">
                  <c:v>Rendimient Patrimonio</c:v>
                </c:pt>
                <c:pt idx="6">
                  <c:v>Rendimient Inversión</c:v>
                </c:pt>
              </c:strCache>
            </c:strRef>
          </c:cat>
          <c:val>
            <c:numRef>
              <c:f>INDICADORES!$C$7:$C$13</c:f>
              <c:numCache>
                <c:formatCode>0.00%</c:formatCode>
                <c:ptCount val="7"/>
                <c:pt idx="0" formatCode="0.00">
                  <c:v>1.5455583720634329</c:v>
                </c:pt>
                <c:pt idx="1">
                  <c:v>0.56288810780194964</c:v>
                </c:pt>
                <c:pt idx="2">
                  <c:v>9.1653206568716436E-2</c:v>
                </c:pt>
                <c:pt idx="3">
                  <c:v>0.28365726897795468</c:v>
                </c:pt>
                <c:pt idx="4">
                  <c:v>4.3982301302360478E-2</c:v>
                </c:pt>
                <c:pt idx="5">
                  <c:v>5.7082742979131892E-2</c:v>
                </c:pt>
                <c:pt idx="6">
                  <c:v>2.4951545795029569E-2</c:v>
                </c:pt>
              </c:numCache>
            </c:numRef>
          </c:val>
          <c:extLst>
            <c:ext xmlns:c16="http://schemas.microsoft.com/office/drawing/2014/chart" uri="{C3380CC4-5D6E-409C-BE32-E72D297353CC}">
              <c16:uniqueId val="{00000008-C23C-4897-A1EE-D1F584DB4404}"/>
            </c:ext>
          </c:extLst>
        </c:ser>
        <c:dLbls>
          <c:showLegendKey val="0"/>
          <c:showVal val="0"/>
          <c:showCatName val="0"/>
          <c:showSerName val="0"/>
          <c:showPercent val="0"/>
          <c:showBubbleSize val="0"/>
        </c:dLbls>
        <c:gapWidth val="269"/>
        <c:axId val="96371072"/>
        <c:axId val="96372608"/>
      </c:barChart>
      <c:lineChart>
        <c:grouping val="standard"/>
        <c:varyColors val="0"/>
        <c:ser>
          <c:idx val="2"/>
          <c:order val="2"/>
          <c:tx>
            <c:strRef>
              <c:f>INDICADORES!$D$6</c:f>
              <c:strCache>
                <c:ptCount val="1"/>
                <c:pt idx="0">
                  <c:v>variación</c:v>
                </c:pt>
              </c:strCache>
            </c:strRef>
          </c:tx>
          <c:spPr>
            <a:ln w="6350" cap="rnd">
              <a:solidFill>
                <a:srgbClr val="FF0000"/>
              </a:solidFill>
              <a:round/>
            </a:ln>
            <a:effectLst>
              <a:outerShdw blurRad="40000" dist="23000" dir="5400000" rotWithShape="0">
                <a:srgbClr val="000000">
                  <a:alpha val="35000"/>
                </a:srgbClr>
              </a:outerShdw>
            </a:effectLst>
          </c:spPr>
          <c:marker>
            <c:symbol val="none"/>
          </c:marker>
          <c:dLbls>
            <c:dLbl>
              <c:idx val="0"/>
              <c:layout>
                <c:manualLayout>
                  <c:x val="-3.9283651068746386E-2"/>
                  <c:y val="3.09423347398030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23C-4897-A1EE-D1F584DB4404}"/>
                </c:ext>
              </c:extLst>
            </c:dLbl>
            <c:dLbl>
              <c:idx val="1"/>
              <c:layout>
                <c:manualLayout>
                  <c:x val="-4.6216060080878064E-2"/>
                  <c:y val="3.09423347398030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23C-4897-A1EE-D1F584DB4404}"/>
                </c:ext>
              </c:extLst>
            </c:dLbl>
            <c:dLbl>
              <c:idx val="2"/>
              <c:layout>
                <c:manualLayout>
                  <c:x val="-4.3905257076834202E-2"/>
                  <c:y val="-1.125175808720112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23C-4897-A1EE-D1F584DB4404}"/>
                </c:ext>
              </c:extLst>
            </c:dLbl>
            <c:dLbl>
              <c:idx val="3"/>
              <c:layout>
                <c:manualLayout>
                  <c:x val="-4.6216060080878189E-2"/>
                  <c:y val="-8.438818565400947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23C-4897-A1EE-D1F584DB4404}"/>
                </c:ext>
              </c:extLst>
            </c:dLbl>
            <c:dLbl>
              <c:idx val="4"/>
              <c:layout>
                <c:manualLayout>
                  <c:x val="-4.3905257076834202E-2"/>
                  <c:y val="2.7100271002710027E-3"/>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extLst>
                <c:ext xmlns:c15="http://schemas.microsoft.com/office/drawing/2012/chart" uri="{CE6537A1-D6FC-4f65-9D91-7224C49458BB}">
                  <c15:layout>
                    <c:manualLayout>
                      <c:w val="7.1900544494329893E-2"/>
                      <c:h val="3.2479781490728291E-2"/>
                    </c:manualLayout>
                  </c15:layout>
                </c:ext>
                <c:ext xmlns:c16="http://schemas.microsoft.com/office/drawing/2014/chart" uri="{C3380CC4-5D6E-409C-BE32-E72D297353CC}">
                  <c16:uniqueId val="{0000000D-C23C-4897-A1EE-D1F584DB4404}"/>
                </c:ext>
              </c:extLst>
            </c:dLbl>
            <c:dLbl>
              <c:idx val="5"/>
              <c:layout>
                <c:manualLayout>
                  <c:x val="-4.6216060080878106E-2"/>
                  <c:y val="-1.0313992431813665E-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23C-4897-A1EE-D1F584DB4404}"/>
                </c:ext>
              </c:extLst>
            </c:dLbl>
            <c:dLbl>
              <c:idx val="6"/>
              <c:layout>
                <c:manualLayout>
                  <c:x val="-2.5418833044482957E-2"/>
                  <c:y val="8.438818565400843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23C-4897-A1EE-D1F584DB440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INDICADORES!$A$7:$A$13</c:f>
              <c:strCache>
                <c:ptCount val="7"/>
                <c:pt idx="0">
                  <c:v>Liquidez</c:v>
                </c:pt>
                <c:pt idx="1">
                  <c:v>Endeudamiento</c:v>
                </c:pt>
                <c:pt idx="2">
                  <c:v>Margen Operacional </c:v>
                </c:pt>
                <c:pt idx="3">
                  <c:v>Margen Bruto </c:v>
                </c:pt>
                <c:pt idx="4">
                  <c:v>Margen Neto</c:v>
                </c:pt>
                <c:pt idx="5">
                  <c:v>Rendimient Patrimonio</c:v>
                </c:pt>
                <c:pt idx="6">
                  <c:v>Rendimient Inversión</c:v>
                </c:pt>
              </c:strCache>
            </c:strRef>
          </c:cat>
          <c:val>
            <c:numRef>
              <c:f>INDICADORES!$D$7:$D$13</c:f>
              <c:numCache>
                <c:formatCode>0.00%</c:formatCode>
                <c:ptCount val="7"/>
                <c:pt idx="0" formatCode="0.00">
                  <c:v>4.1806654661093567E-2</c:v>
                </c:pt>
                <c:pt idx="1">
                  <c:v>4.2007225822195626E-2</c:v>
                </c:pt>
                <c:pt idx="2">
                  <c:v>-9.0174497997579123E-2</c:v>
                </c:pt>
                <c:pt idx="3">
                  <c:v>-8.4524251140915913E-2</c:v>
                </c:pt>
                <c:pt idx="4">
                  <c:v>-4.2971442541629129E-2</c:v>
                </c:pt>
                <c:pt idx="5">
                  <c:v>-5.5462069463114147E-2</c:v>
                </c:pt>
                <c:pt idx="6">
                  <c:v>-2.4311210126176177E-2</c:v>
                </c:pt>
              </c:numCache>
            </c:numRef>
          </c:val>
          <c:smooth val="0"/>
          <c:extLst>
            <c:ext xmlns:c16="http://schemas.microsoft.com/office/drawing/2014/chart" uri="{C3380CC4-5D6E-409C-BE32-E72D297353CC}">
              <c16:uniqueId val="{00000010-C23C-4897-A1EE-D1F584DB4404}"/>
            </c:ext>
          </c:extLst>
        </c:ser>
        <c:dLbls>
          <c:showLegendKey val="0"/>
          <c:showVal val="0"/>
          <c:showCatName val="0"/>
          <c:showSerName val="0"/>
          <c:showPercent val="0"/>
          <c:showBubbleSize val="0"/>
        </c:dLbls>
        <c:marker val="1"/>
        <c:smooth val="0"/>
        <c:axId val="96371072"/>
        <c:axId val="96372608"/>
      </c:lineChart>
      <c:catAx>
        <c:axId val="96371072"/>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96372608"/>
        <c:crosses val="autoZero"/>
        <c:auto val="1"/>
        <c:lblAlgn val="ctr"/>
        <c:lblOffset val="100"/>
        <c:noMultiLvlLbl val="0"/>
      </c:catAx>
      <c:valAx>
        <c:axId val="963726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9637107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5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142875</xdr:colOff>
      <xdr:row>14</xdr:row>
      <xdr:rowOff>57150</xdr:rowOff>
    </xdr:from>
    <xdr:to>
      <xdr:col>5</xdr:col>
      <xdr:colOff>66675</xdr:colOff>
      <xdr:row>40</xdr:row>
      <xdr:rowOff>9525</xdr:rowOff>
    </xdr:to>
    <xdr:graphicFrame macro="">
      <xdr:nvGraphicFramePr>
        <xdr:cNvPr id="2" name="Gráfico 1">
          <a:extLst>
            <a:ext uri="{FF2B5EF4-FFF2-40B4-BE49-F238E27FC236}">
              <a16:creationId xmlns:a16="http://schemas.microsoft.com/office/drawing/2014/main" id="{30036261-36AD-4ED1-8FBB-D46402FDF8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978477</xdr:colOff>
      <xdr:row>0</xdr:row>
      <xdr:rowOff>77932</xdr:rowOff>
    </xdr:from>
    <xdr:to>
      <xdr:col>5</xdr:col>
      <xdr:colOff>33806</xdr:colOff>
      <xdr:row>3</xdr:row>
      <xdr:rowOff>90099</xdr:rowOff>
    </xdr:to>
    <xdr:pic>
      <xdr:nvPicPr>
        <xdr:cNvPr id="3" name="Imagen 2">
          <a:extLst>
            <a:ext uri="{FF2B5EF4-FFF2-40B4-BE49-F238E27FC236}">
              <a16:creationId xmlns:a16="http://schemas.microsoft.com/office/drawing/2014/main" id="{91631597-B886-4D2E-AC33-7D110429E5B7}"/>
            </a:ext>
          </a:extLst>
        </xdr:cNvPr>
        <xdr:cNvPicPr>
          <a:picLocks noChangeAspect="1"/>
        </xdr:cNvPicPr>
      </xdr:nvPicPr>
      <xdr:blipFill>
        <a:blip xmlns:r="http://schemas.openxmlformats.org/officeDocument/2006/relationships" r:embed="rId2"/>
        <a:stretch>
          <a:fillRect/>
        </a:stretch>
      </xdr:blipFill>
      <xdr:spPr>
        <a:xfrm>
          <a:off x="4578927" y="77932"/>
          <a:ext cx="1027004" cy="5265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CKUP%20EQUIPO%20CONTABILIDAD/DISCO%20LOCAL%20D/CONTABILIDAD/DEPENDENCIAS%20EMAB/CONTABILIDAD/INFORMES/2025/7.%20JULIO%202025/ESF%20JULIO%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Name val="ESF"/>
      <sheetName val="ERI"/>
      <sheetName val="Ind Fros"/>
      <sheetName val="INDICADORES"/>
      <sheetName val="PRUEBA 25"/>
      <sheetName val="ESF 24"/>
      <sheetName val="ERI 24"/>
      <sheetName val="NOTAS"/>
      <sheetName val="cartera"/>
      <sheetName val="plantilla"/>
      <sheetName val="PRUEBA 24"/>
      <sheetName val="utilidad"/>
      <sheetName val="ing"/>
      <sheetName val="ESF (3)"/>
      <sheetName val="ERI (2)"/>
      <sheetName val="est camb"/>
      <sheetName val="fluj efect"/>
      <sheetName val="ESF (2)"/>
      <sheetName val="ingresos"/>
    </sheetNames>
    <sheetDataSet>
      <sheetData sheetId="0"/>
      <sheetData sheetId="1"/>
      <sheetData sheetId="2"/>
      <sheetData sheetId="3"/>
      <sheetData sheetId="4">
        <row r="6">
          <cell r="B6">
            <v>45839</v>
          </cell>
          <cell r="C6">
            <v>45474</v>
          </cell>
          <cell r="D6" t="str">
            <v>variación</v>
          </cell>
        </row>
        <row r="7">
          <cell r="A7" t="str">
            <v>Liquidez</v>
          </cell>
          <cell r="B7">
            <v>1.5873650267245265</v>
          </cell>
          <cell r="C7">
            <v>1.5455583720634329</v>
          </cell>
          <cell r="D7">
            <v>4.1806654661093567E-2</v>
          </cell>
        </row>
        <row r="8">
          <cell r="A8" t="str">
            <v>Endeudamiento</v>
          </cell>
          <cell r="B8">
            <v>0.60489533362414527</v>
          </cell>
          <cell r="C8">
            <v>0.56288810780194964</v>
          </cell>
          <cell r="D8">
            <v>4.2007225822195626E-2</v>
          </cell>
        </row>
        <row r="9">
          <cell r="A9" t="str">
            <v xml:space="preserve">Margen Operacional </v>
          </cell>
          <cell r="B9">
            <v>1.4787085711373156E-3</v>
          </cell>
          <cell r="C9">
            <v>9.1653206568716436E-2</v>
          </cell>
          <cell r="D9">
            <v>-9.0174497997579123E-2</v>
          </cell>
        </row>
        <row r="10">
          <cell r="A10" t="str">
            <v xml:space="preserve">Margen Bruto </v>
          </cell>
          <cell r="B10">
            <v>0.19913301783703877</v>
          </cell>
          <cell r="C10">
            <v>0.28365726897795468</v>
          </cell>
          <cell r="D10">
            <v>-8.4524251140915913E-2</v>
          </cell>
        </row>
        <row r="11">
          <cell r="A11" t="str">
            <v>Margen Neto</v>
          </cell>
          <cell r="B11">
            <v>1.0108587607313491E-3</v>
          </cell>
          <cell r="C11">
            <v>4.3982301302360478E-2</v>
          </cell>
          <cell r="D11">
            <v>-4.2971442541629129E-2</v>
          </cell>
        </row>
        <row r="12">
          <cell r="A12" t="str">
            <v>Rendimient Patrimonio</v>
          </cell>
          <cell r="B12">
            <v>1.6206735160177483E-3</v>
          </cell>
          <cell r="C12">
            <v>5.7082742979131892E-2</v>
          </cell>
          <cell r="D12">
            <v>-5.5462069463114147E-2</v>
          </cell>
        </row>
        <row r="13">
          <cell r="A13" t="str">
            <v>Rendimient Inversión</v>
          </cell>
          <cell r="B13">
            <v>6.4033566885339261E-4</v>
          </cell>
          <cell r="C13">
            <v>2.4951545795029569E-2</v>
          </cell>
          <cell r="D13">
            <v>-2.4311210126176177E-2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C42B5-60CD-4B4C-BBE1-AFA04F25DB94}">
  <dimension ref="A1:P80"/>
  <sheetViews>
    <sheetView tabSelected="1" workbookViewId="0">
      <selection activeCell="L7" sqref="L7"/>
    </sheetView>
  </sheetViews>
  <sheetFormatPr baseColWidth="10" defaultRowHeight="13.5" x14ac:dyDescent="0.2"/>
  <cols>
    <col min="1" max="1" width="26.28515625" style="1" customWidth="1"/>
    <col min="2" max="3" width="14" style="1" bestFit="1" customWidth="1"/>
    <col min="4" max="4" width="14.42578125" style="1" customWidth="1"/>
    <col min="5" max="5" width="14.85546875" style="2" customWidth="1"/>
    <col min="6" max="6" width="7.42578125" style="2" customWidth="1"/>
    <col min="7" max="7" width="17.5703125" style="1" bestFit="1" customWidth="1"/>
    <col min="8" max="8" width="23.28515625" style="1" bestFit="1" customWidth="1"/>
    <col min="9" max="9" width="14.5703125" style="1" bestFit="1" customWidth="1"/>
    <col min="10" max="10" width="13.7109375" style="1" customWidth="1"/>
    <col min="11" max="11" width="16" style="1" bestFit="1" customWidth="1"/>
    <col min="12" max="12" width="11.7109375" style="1" bestFit="1" customWidth="1"/>
    <col min="13" max="13" width="12" style="1" bestFit="1" customWidth="1"/>
    <col min="14" max="14" width="15" style="1" bestFit="1" customWidth="1"/>
    <col min="15" max="15" width="14" style="1" bestFit="1" customWidth="1"/>
    <col min="16" max="16" width="10" style="1" bestFit="1" customWidth="1"/>
    <col min="17" max="16384" width="11.42578125" style="1"/>
  </cols>
  <sheetData>
    <row r="1" spans="1:15" x14ac:dyDescent="0.2">
      <c r="H1" s="3"/>
      <c r="I1" s="4"/>
    </row>
    <row r="2" spans="1:15" x14ac:dyDescent="0.2">
      <c r="A2" s="5" t="s">
        <v>0</v>
      </c>
      <c r="B2" s="5"/>
      <c r="C2" s="5"/>
      <c r="D2" s="5"/>
      <c r="E2" s="5"/>
      <c r="H2" s="3"/>
      <c r="I2" s="6"/>
    </row>
    <row r="3" spans="1:15" x14ac:dyDescent="0.2">
      <c r="A3" s="5" t="s">
        <v>1</v>
      </c>
      <c r="B3" s="5"/>
      <c r="C3" s="5"/>
      <c r="D3" s="5"/>
      <c r="E3" s="5"/>
      <c r="F3" s="7"/>
      <c r="H3" s="8"/>
      <c r="I3" s="9"/>
    </row>
    <row r="4" spans="1:15" x14ac:dyDescent="0.2">
      <c r="A4" s="10"/>
      <c r="B4" s="10"/>
      <c r="C4" s="10"/>
      <c r="D4" s="10"/>
      <c r="E4" s="10"/>
      <c r="F4" s="7"/>
      <c r="H4" s="3"/>
      <c r="I4" s="11"/>
    </row>
    <row r="5" spans="1:15" x14ac:dyDescent="0.2">
      <c r="A5" s="10"/>
      <c r="B5" s="10"/>
      <c r="C5" s="10"/>
      <c r="D5" s="10"/>
      <c r="E5" s="12"/>
      <c r="F5" s="7"/>
      <c r="H5" s="3"/>
      <c r="I5" s="6"/>
      <c r="K5" s="13"/>
      <c r="N5" s="4"/>
      <c r="O5" s="4"/>
    </row>
    <row r="6" spans="1:15" s="19" customFormat="1" x14ac:dyDescent="0.2">
      <c r="A6" s="14"/>
      <c r="B6" s="15">
        <v>45839</v>
      </c>
      <c r="C6" s="15">
        <v>45474</v>
      </c>
      <c r="D6" s="16" t="s">
        <v>2</v>
      </c>
      <c r="E6" s="17"/>
      <c r="F6" s="18"/>
      <c r="H6" s="3"/>
      <c r="I6" s="6"/>
      <c r="N6" s="6"/>
      <c r="O6" s="6"/>
    </row>
    <row r="7" spans="1:15" ht="14.25" customHeight="1" x14ac:dyDescent="0.2">
      <c r="A7" s="20" t="s">
        <v>3</v>
      </c>
      <c r="B7" s="4">
        <f>+J13</f>
        <v>1.5873650267245265</v>
      </c>
      <c r="C7" s="4">
        <f>+L13</f>
        <v>1.5455583720634329</v>
      </c>
      <c r="D7" s="21">
        <f>+B7-C7</f>
        <v>4.1806654661093567E-2</v>
      </c>
      <c r="E7" s="22"/>
      <c r="H7" s="3"/>
      <c r="I7" s="6"/>
      <c r="N7" s="9"/>
      <c r="O7" s="9"/>
    </row>
    <row r="8" spans="1:15" ht="14.25" customHeight="1" x14ac:dyDescent="0.2">
      <c r="A8" s="20" t="s">
        <v>4</v>
      </c>
      <c r="B8" s="6">
        <f>+J16</f>
        <v>0.60489533362414527</v>
      </c>
      <c r="C8" s="6">
        <f>+L16</f>
        <v>0.56288810780194964</v>
      </c>
      <c r="D8" s="23">
        <f t="shared" ref="D8:D13" si="0">+B8-C8</f>
        <v>4.2007225822195626E-2</v>
      </c>
      <c r="E8" s="24"/>
      <c r="N8" s="11"/>
      <c r="O8" s="11"/>
    </row>
    <row r="9" spans="1:15" s="28" customFormat="1" ht="14.25" customHeight="1" x14ac:dyDescent="0.2">
      <c r="A9" s="25" t="s">
        <v>5</v>
      </c>
      <c r="B9" s="9">
        <f>+J19</f>
        <v>1.4787085711373156E-3</v>
      </c>
      <c r="C9" s="9">
        <f>+L19</f>
        <v>9.1653206568716436E-2</v>
      </c>
      <c r="D9" s="23">
        <f t="shared" si="0"/>
        <v>-9.0174497997579123E-2</v>
      </c>
      <c r="E9" s="26"/>
      <c r="F9" s="27"/>
      <c r="G9" s="5" t="s">
        <v>0</v>
      </c>
      <c r="H9" s="5"/>
      <c r="I9" s="5"/>
      <c r="J9" s="5"/>
      <c r="K9" s="5"/>
      <c r="L9" s="5"/>
      <c r="N9" s="6"/>
      <c r="O9" s="6"/>
    </row>
    <row r="10" spans="1:15" ht="14.25" customHeight="1" x14ac:dyDescent="0.2">
      <c r="A10" s="20" t="s">
        <v>6</v>
      </c>
      <c r="B10" s="11">
        <f>+J22</f>
        <v>0.19913301783703877</v>
      </c>
      <c r="C10" s="11">
        <f>+L22</f>
        <v>0.28365726897795468</v>
      </c>
      <c r="D10" s="23">
        <f t="shared" si="0"/>
        <v>-8.4524251140915913E-2</v>
      </c>
      <c r="E10" s="24"/>
      <c r="G10" s="5" t="str">
        <f>+A3</f>
        <v>INDICADORES FINANCIEROS COMPARATIVOS JULIO DE 2025-2024</v>
      </c>
      <c r="H10" s="5"/>
      <c r="I10" s="5"/>
      <c r="J10" s="5"/>
      <c r="K10" s="5"/>
      <c r="L10" s="5"/>
      <c r="N10" s="6"/>
      <c r="O10" s="6"/>
    </row>
    <row r="11" spans="1:15" ht="14.25" customHeight="1" x14ac:dyDescent="0.2">
      <c r="A11" s="20" t="s">
        <v>7</v>
      </c>
      <c r="B11" s="6">
        <f>+J25</f>
        <v>1.0108587607313491E-3</v>
      </c>
      <c r="C11" s="6">
        <f>+L25</f>
        <v>4.3982301302360478E-2</v>
      </c>
      <c r="D11" s="23">
        <f t="shared" si="0"/>
        <v>-4.2971442541629129E-2</v>
      </c>
      <c r="E11" s="24"/>
      <c r="F11" s="18"/>
      <c r="G11" s="29"/>
      <c r="H11" s="29"/>
      <c r="I11" s="30">
        <f>+B6</f>
        <v>45839</v>
      </c>
      <c r="J11" s="31"/>
      <c r="K11" s="30">
        <f>+C6</f>
        <v>45474</v>
      </c>
      <c r="L11" s="31"/>
      <c r="N11" s="6"/>
      <c r="O11" s="6"/>
    </row>
    <row r="12" spans="1:15" ht="14.25" customHeight="1" x14ac:dyDescent="0.2">
      <c r="A12" s="20" t="s">
        <v>8</v>
      </c>
      <c r="B12" s="6">
        <f>+J28</f>
        <v>1.6206735160177483E-3</v>
      </c>
      <c r="C12" s="6">
        <f>+L28</f>
        <v>5.7082742979131892E-2</v>
      </c>
      <c r="D12" s="23">
        <f t="shared" si="0"/>
        <v>-5.5462069463114147E-2</v>
      </c>
      <c r="E12" s="24"/>
      <c r="F12" s="18"/>
      <c r="G12" s="32"/>
      <c r="H12" s="33"/>
      <c r="I12" s="34"/>
      <c r="J12" s="35"/>
      <c r="K12" s="36"/>
      <c r="L12" s="37"/>
    </row>
    <row r="13" spans="1:15" ht="14.25" customHeight="1" x14ac:dyDescent="0.2">
      <c r="A13" s="20" t="s">
        <v>9</v>
      </c>
      <c r="B13" s="6">
        <f>+J31</f>
        <v>6.4033566885339261E-4</v>
      </c>
      <c r="C13" s="6">
        <f>+L31</f>
        <v>2.4951545795029569E-2</v>
      </c>
      <c r="D13" s="23">
        <f t="shared" si="0"/>
        <v>-2.4311210126176177E-2</v>
      </c>
      <c r="E13" s="24"/>
      <c r="G13" s="38" t="s">
        <v>3</v>
      </c>
      <c r="H13" s="39" t="s">
        <v>10</v>
      </c>
      <c r="I13" s="40">
        <v>30696302772.446934</v>
      </c>
      <c r="J13" s="41">
        <f>I13/I14</f>
        <v>1.5873650267245265</v>
      </c>
      <c r="K13" s="40">
        <v>58269683230.494225</v>
      </c>
      <c r="L13" s="41">
        <f>K13/K14</f>
        <v>1.5455583720634329</v>
      </c>
      <c r="N13" s="42"/>
    </row>
    <row r="14" spans="1:15" x14ac:dyDescent="0.2">
      <c r="A14" s="3"/>
      <c r="B14" s="6"/>
      <c r="C14" s="6"/>
      <c r="D14" s="43"/>
      <c r="E14" s="24"/>
      <c r="G14" s="44"/>
      <c r="H14" s="45" t="s">
        <v>11</v>
      </c>
      <c r="I14" s="46">
        <v>19337897872.039997</v>
      </c>
      <c r="J14" s="47"/>
      <c r="K14" s="46">
        <v>37701379827.343536</v>
      </c>
      <c r="L14" s="47"/>
      <c r="N14" s="48"/>
      <c r="O14" s="48"/>
    </row>
    <row r="15" spans="1:15" x14ac:dyDescent="0.2">
      <c r="A15" s="3"/>
      <c r="B15" s="6"/>
      <c r="C15" s="6"/>
      <c r="D15" s="43"/>
      <c r="E15" s="24"/>
      <c r="G15" s="49"/>
      <c r="H15" s="50"/>
      <c r="I15" s="36"/>
      <c r="J15" s="51"/>
      <c r="K15" s="36"/>
      <c r="L15" s="51"/>
      <c r="O15" s="52"/>
    </row>
    <row r="16" spans="1:15" x14ac:dyDescent="0.2">
      <c r="A16" s="3"/>
      <c r="B16" s="6"/>
      <c r="C16" s="6"/>
      <c r="D16" s="43"/>
      <c r="E16" s="24"/>
      <c r="G16" s="38" t="s">
        <v>4</v>
      </c>
      <c r="H16" s="39" t="s">
        <v>12</v>
      </c>
      <c r="I16" s="40">
        <v>45498758993.129997</v>
      </c>
      <c r="J16" s="53">
        <f>I16/I17</f>
        <v>0.60489533362414527</v>
      </c>
      <c r="K16" s="40">
        <v>41767131713.760002</v>
      </c>
      <c r="L16" s="53">
        <f>K16/K17</f>
        <v>0.56288810780194964</v>
      </c>
      <c r="N16" s="2"/>
    </row>
    <row r="17" spans="1:14" x14ac:dyDescent="0.2">
      <c r="A17" s="3"/>
      <c r="B17" s="6"/>
      <c r="C17" s="6"/>
      <c r="D17" s="43"/>
      <c r="E17" s="24"/>
      <c r="G17" s="44"/>
      <c r="H17" s="45" t="s">
        <v>13</v>
      </c>
      <c r="I17" s="46">
        <v>75217573130.429993</v>
      </c>
      <c r="J17" s="54"/>
      <c r="K17" s="46">
        <v>74201481848.423828</v>
      </c>
      <c r="L17" s="54"/>
      <c r="N17" s="48"/>
    </row>
    <row r="18" spans="1:14" x14ac:dyDescent="0.2">
      <c r="A18" s="3"/>
      <c r="B18" s="6"/>
      <c r="C18" s="6"/>
      <c r="D18" s="43"/>
      <c r="E18" s="24"/>
      <c r="G18" s="49"/>
      <c r="H18" s="50"/>
      <c r="I18" s="36"/>
      <c r="J18" s="51"/>
      <c r="K18" s="36"/>
      <c r="L18" s="51"/>
    </row>
    <row r="19" spans="1:14" ht="34.5" customHeight="1" x14ac:dyDescent="0.2">
      <c r="A19" s="3"/>
      <c r="B19" s="6"/>
      <c r="C19" s="6"/>
      <c r="D19" s="43"/>
      <c r="E19" s="24"/>
      <c r="G19" s="38" t="s">
        <v>14</v>
      </c>
      <c r="H19" s="55" t="s">
        <v>15</v>
      </c>
      <c r="I19" s="56">
        <v>62634882.790002823</v>
      </c>
      <c r="J19" s="53">
        <f>I19/I20</f>
        <v>1.4787085711373156E-3</v>
      </c>
      <c r="K19" s="56">
        <v>3614827839.5300026</v>
      </c>
      <c r="L19" s="53">
        <f>K19/K20</f>
        <v>9.1653206568716436E-2</v>
      </c>
    </row>
    <row r="20" spans="1:14" x14ac:dyDescent="0.2">
      <c r="A20" s="3"/>
      <c r="B20" s="6"/>
      <c r="C20" s="6"/>
      <c r="D20" s="43"/>
      <c r="E20" s="24"/>
      <c r="G20" s="44"/>
      <c r="H20" s="57" t="s">
        <v>16</v>
      </c>
      <c r="I20" s="58">
        <v>42357827642.690002</v>
      </c>
      <c r="J20" s="44"/>
      <c r="K20" s="58">
        <v>39440276831.120003</v>
      </c>
      <c r="L20" s="44"/>
    </row>
    <row r="21" spans="1:14" x14ac:dyDescent="0.2">
      <c r="A21" s="3"/>
      <c r="B21" s="6"/>
      <c r="C21" s="6"/>
      <c r="D21" s="43"/>
      <c r="E21" s="24"/>
      <c r="G21" s="59"/>
      <c r="H21" s="60"/>
      <c r="I21" s="46"/>
      <c r="J21" s="61"/>
      <c r="K21" s="46"/>
      <c r="L21" s="61"/>
    </row>
    <row r="22" spans="1:14" x14ac:dyDescent="0.2">
      <c r="A22" s="3"/>
      <c r="B22" s="6"/>
      <c r="C22" s="6"/>
      <c r="D22" s="43"/>
      <c r="E22" s="24"/>
      <c r="G22" s="38" t="s">
        <v>17</v>
      </c>
      <c r="H22" s="55" t="s">
        <v>18</v>
      </c>
      <c r="I22" s="62">
        <v>8434842047.5100021</v>
      </c>
      <c r="J22" s="53">
        <f>I22/I23</f>
        <v>0.19913301783703877</v>
      </c>
      <c r="K22" s="62">
        <v>11187521213.650002</v>
      </c>
      <c r="L22" s="53">
        <f>K22/K23</f>
        <v>0.28365726897795468</v>
      </c>
    </row>
    <row r="23" spans="1:14" x14ac:dyDescent="0.2">
      <c r="A23" s="3"/>
      <c r="B23" s="6"/>
      <c r="C23" s="6"/>
      <c r="D23" s="43"/>
      <c r="E23" s="24"/>
      <c r="G23" s="44"/>
      <c r="H23" s="57" t="s">
        <v>16</v>
      </c>
      <c r="I23" s="63">
        <v>42357827642.690002</v>
      </c>
      <c r="J23" s="44"/>
      <c r="K23" s="63">
        <v>39440276831.120003</v>
      </c>
      <c r="L23" s="44"/>
    </row>
    <row r="24" spans="1:14" x14ac:dyDescent="0.2">
      <c r="A24" s="3"/>
      <c r="B24" s="6"/>
      <c r="C24" s="6"/>
      <c r="D24" s="43"/>
      <c r="E24" s="24"/>
      <c r="G24" s="49"/>
      <c r="H24" s="50"/>
      <c r="I24" s="36"/>
      <c r="J24" s="51"/>
      <c r="K24" s="36"/>
      <c r="L24" s="51"/>
    </row>
    <row r="25" spans="1:14" x14ac:dyDescent="0.2">
      <c r="A25" s="3"/>
      <c r="B25" s="6"/>
      <c r="C25" s="6"/>
      <c r="D25" s="43"/>
      <c r="E25" s="24"/>
      <c r="G25" s="38" t="s">
        <v>19</v>
      </c>
      <c r="H25" s="55" t="s">
        <v>20</v>
      </c>
      <c r="I25" s="40">
        <v>48164495.000002861</v>
      </c>
      <c r="J25" s="53">
        <f>I25/I26</f>
        <v>1.0108587607313491E-3</v>
      </c>
      <c r="K25" s="40">
        <v>1851441672.4000025</v>
      </c>
      <c r="L25" s="53">
        <f>K25/K26</f>
        <v>4.3982301302360478E-2</v>
      </c>
      <c r="M25" s="64" t="s">
        <v>21</v>
      </c>
    </row>
    <row r="26" spans="1:14" x14ac:dyDescent="0.2">
      <c r="A26" s="3"/>
      <c r="B26" s="6"/>
      <c r="C26" s="6"/>
      <c r="D26" s="43"/>
      <c r="E26" s="24"/>
      <c r="G26" s="44"/>
      <c r="H26" s="57" t="s">
        <v>22</v>
      </c>
      <c r="I26" s="46">
        <v>47647106471.290009</v>
      </c>
      <c r="J26" s="54"/>
      <c r="K26" s="46">
        <v>42095152313.020004</v>
      </c>
      <c r="L26" s="54"/>
    </row>
    <row r="27" spans="1:14" x14ac:dyDescent="0.2">
      <c r="A27" s="3"/>
      <c r="B27" s="6"/>
      <c r="C27" s="6"/>
      <c r="D27" s="43"/>
      <c r="E27" s="24"/>
      <c r="G27" s="49"/>
      <c r="H27" s="50"/>
      <c r="I27" s="36"/>
      <c r="J27" s="51"/>
      <c r="K27" s="36"/>
      <c r="L27" s="51"/>
    </row>
    <row r="28" spans="1:14" x14ac:dyDescent="0.2">
      <c r="A28" s="3"/>
      <c r="B28" s="6"/>
      <c r="C28" s="6"/>
      <c r="D28" s="43"/>
      <c r="E28" s="24"/>
      <c r="G28" s="38" t="s">
        <v>23</v>
      </c>
      <c r="H28" s="55" t="str">
        <f>H25</f>
        <v xml:space="preserve">Utilidad o (Pérdida) Neta </v>
      </c>
      <c r="I28" s="40">
        <v>48164495.000002861</v>
      </c>
      <c r="J28" s="53">
        <f>I28/I29</f>
        <v>1.6206735160177483E-3</v>
      </c>
      <c r="K28" s="40">
        <v>1851441672.4000025</v>
      </c>
      <c r="L28" s="53">
        <f>K28/K29</f>
        <v>5.7082742979131892E-2</v>
      </c>
      <c r="M28" s="64" t="s">
        <v>21</v>
      </c>
    </row>
    <row r="29" spans="1:14" x14ac:dyDescent="0.2">
      <c r="A29" s="3"/>
      <c r="B29" s="6"/>
      <c r="C29" s="6"/>
      <c r="D29" s="43"/>
      <c r="E29" s="24"/>
      <c r="G29" s="44"/>
      <c r="H29" s="45" t="s">
        <v>24</v>
      </c>
      <c r="I29" s="46">
        <v>29718814137.440006</v>
      </c>
      <c r="J29" s="54"/>
      <c r="K29" s="46">
        <v>32434350134.100002</v>
      </c>
      <c r="L29" s="54"/>
    </row>
    <row r="30" spans="1:14" x14ac:dyDescent="0.2">
      <c r="A30" s="3"/>
      <c r="B30" s="6"/>
      <c r="C30" s="6"/>
      <c r="D30" s="43"/>
      <c r="E30" s="24"/>
      <c r="G30" s="49"/>
      <c r="H30" s="50"/>
      <c r="I30" s="36"/>
      <c r="J30" s="51"/>
      <c r="K30" s="36"/>
      <c r="L30" s="51"/>
    </row>
    <row r="31" spans="1:14" x14ac:dyDescent="0.2">
      <c r="A31" s="3"/>
      <c r="B31" s="6"/>
      <c r="C31" s="6"/>
      <c r="D31" s="43"/>
      <c r="E31" s="24"/>
      <c r="G31" s="38" t="s">
        <v>25</v>
      </c>
      <c r="H31" s="55" t="str">
        <f>H28</f>
        <v xml:space="preserve">Utilidad o (Pérdida) Neta </v>
      </c>
      <c r="I31" s="40">
        <v>48164495.000002861</v>
      </c>
      <c r="J31" s="53">
        <f>I31/I32</f>
        <v>6.4033566885339261E-4</v>
      </c>
      <c r="K31" s="40">
        <v>1851441672.4000025</v>
      </c>
      <c r="L31" s="53">
        <f>K31/K32</f>
        <v>2.4951545795029569E-2</v>
      </c>
    </row>
    <row r="32" spans="1:14" x14ac:dyDescent="0.2">
      <c r="A32" s="3"/>
      <c r="B32" s="6"/>
      <c r="C32" s="6"/>
      <c r="D32" s="43"/>
      <c r="E32" s="24"/>
      <c r="G32" s="44"/>
      <c r="H32" s="45" t="s">
        <v>13</v>
      </c>
      <c r="I32" s="46">
        <v>75217573130.429993</v>
      </c>
      <c r="J32" s="54"/>
      <c r="K32" s="46">
        <v>74201481848.423828</v>
      </c>
      <c r="L32" s="54"/>
    </row>
    <row r="33" spans="1:16" ht="14.25" customHeight="1" x14ac:dyDescent="0.2">
      <c r="A33" s="3"/>
      <c r="B33" s="6"/>
      <c r="C33" s="6"/>
      <c r="D33" s="43"/>
      <c r="E33" s="24"/>
      <c r="G33" s="65"/>
      <c r="H33" s="66"/>
      <c r="I33" s="67"/>
      <c r="J33" s="68"/>
      <c r="K33" s="65"/>
      <c r="L33" s="68"/>
    </row>
    <row r="34" spans="1:16" x14ac:dyDescent="0.2">
      <c r="A34" s="3"/>
      <c r="B34" s="6"/>
      <c r="C34" s="6"/>
      <c r="D34" s="43"/>
      <c r="E34" s="24"/>
      <c r="G34" s="29"/>
      <c r="H34" s="29"/>
      <c r="I34" s="69"/>
      <c r="J34" s="29"/>
      <c r="K34" s="29"/>
      <c r="L34" s="29"/>
    </row>
    <row r="35" spans="1:16" x14ac:dyDescent="0.2">
      <c r="A35" s="3"/>
      <c r="B35" s="6"/>
      <c r="C35" s="6"/>
      <c r="D35" s="43"/>
      <c r="E35" s="24"/>
      <c r="G35" s="29"/>
      <c r="H35" s="29"/>
      <c r="I35" s="69"/>
      <c r="J35" s="29"/>
      <c r="K35" s="29"/>
      <c r="L35" s="29"/>
    </row>
    <row r="36" spans="1:16" x14ac:dyDescent="0.2">
      <c r="A36" s="3"/>
      <c r="B36" s="6"/>
      <c r="C36" s="6"/>
      <c r="D36" s="43"/>
      <c r="E36" s="24"/>
      <c r="G36" s="29"/>
      <c r="H36" s="29"/>
      <c r="I36" s="69"/>
      <c r="J36" s="29"/>
      <c r="K36" s="29"/>
      <c r="L36" s="29"/>
    </row>
    <row r="37" spans="1:16" x14ac:dyDescent="0.2">
      <c r="A37" s="3"/>
      <c r="B37" s="6"/>
      <c r="C37" s="6"/>
      <c r="D37" s="43"/>
      <c r="E37" s="24"/>
      <c r="G37" s="29"/>
      <c r="H37" s="29"/>
      <c r="I37" s="69"/>
      <c r="J37" s="29"/>
      <c r="K37" s="29"/>
      <c r="L37" s="29"/>
    </row>
    <row r="38" spans="1:16" x14ac:dyDescent="0.2">
      <c r="A38" s="3"/>
      <c r="B38" s="6"/>
      <c r="C38" s="6"/>
      <c r="D38" s="43"/>
      <c r="E38" s="24"/>
      <c r="G38" s="29"/>
      <c r="H38" s="29"/>
      <c r="I38" s="69"/>
      <c r="J38" s="29"/>
      <c r="K38" s="29"/>
      <c r="L38" s="29"/>
    </row>
    <row r="39" spans="1:16" x14ac:dyDescent="0.2">
      <c r="A39" s="3"/>
      <c r="B39" s="6"/>
      <c r="C39" s="6"/>
      <c r="D39" s="43"/>
      <c r="E39" s="24"/>
      <c r="G39" s="29"/>
      <c r="H39" s="29"/>
      <c r="I39" s="69"/>
      <c r="J39" s="29"/>
      <c r="K39" s="29"/>
      <c r="L39" s="29"/>
    </row>
    <row r="40" spans="1:16" x14ac:dyDescent="0.2">
      <c r="A40" s="3"/>
      <c r="B40" s="6"/>
      <c r="C40" s="6"/>
      <c r="D40" s="43"/>
      <c r="E40" s="24"/>
      <c r="G40" s="29"/>
      <c r="H40" s="29"/>
      <c r="I40" s="69"/>
      <c r="J40" s="29"/>
      <c r="K40" s="29"/>
      <c r="L40" s="29"/>
    </row>
    <row r="41" spans="1:16" ht="27.75" customHeight="1" x14ac:dyDescent="0.2">
      <c r="A41" s="3"/>
      <c r="B41" s="6"/>
      <c r="C41" s="6"/>
      <c r="D41" s="43"/>
      <c r="E41" s="24"/>
      <c r="I41" s="48"/>
      <c r="J41" s="48"/>
      <c r="K41" s="48"/>
    </row>
    <row r="42" spans="1:16" ht="27.75" customHeight="1" x14ac:dyDescent="0.2">
      <c r="A42" s="3"/>
      <c r="B42" s="6"/>
      <c r="C42" s="6"/>
      <c r="D42" s="43"/>
      <c r="E42" s="24"/>
      <c r="I42" s="48"/>
      <c r="J42" s="48"/>
      <c r="K42" s="48"/>
    </row>
    <row r="43" spans="1:16" x14ac:dyDescent="0.2">
      <c r="A43" s="70" t="s">
        <v>26</v>
      </c>
      <c r="B43" s="71" t="s">
        <v>27</v>
      </c>
      <c r="C43" s="71" t="s">
        <v>28</v>
      </c>
      <c r="D43" s="71" t="s">
        <v>29</v>
      </c>
      <c r="E43" s="72"/>
      <c r="F43" s="2" t="s">
        <v>21</v>
      </c>
    </row>
    <row r="44" spans="1:16" x14ac:dyDescent="0.2">
      <c r="A44" s="73" t="s">
        <v>30</v>
      </c>
      <c r="B44" s="74">
        <v>30696302772.446934</v>
      </c>
      <c r="C44" s="75">
        <v>19337897872.039997</v>
      </c>
      <c r="D44" s="76">
        <f>+B44-C44</f>
        <v>11358404900.406937</v>
      </c>
      <c r="E44" s="77"/>
      <c r="G44" s="48"/>
      <c r="H44" s="78"/>
      <c r="I44" s="48"/>
      <c r="J44" s="42"/>
    </row>
    <row r="45" spans="1:16" x14ac:dyDescent="0.2">
      <c r="A45" s="73" t="s">
        <v>31</v>
      </c>
      <c r="B45" s="74">
        <v>58269683230.494225</v>
      </c>
      <c r="C45" s="75">
        <v>37701379827.343536</v>
      </c>
      <c r="D45" s="76">
        <f>+B45-C45</f>
        <v>20568303403.150688</v>
      </c>
      <c r="E45" s="77"/>
      <c r="G45" s="48"/>
      <c r="H45" s="48"/>
      <c r="I45" s="48"/>
    </row>
    <row r="46" spans="1:16" x14ac:dyDescent="0.2">
      <c r="A46" s="79" t="s">
        <v>32</v>
      </c>
      <c r="B46" s="80">
        <f>+B44-B45</f>
        <v>-27573380458.047291</v>
      </c>
      <c r="C46" s="80">
        <f>+C44-C45</f>
        <v>-18363481955.303539</v>
      </c>
      <c r="D46" s="80">
        <f>+D44-D45</f>
        <v>-9209898502.7437515</v>
      </c>
      <c r="E46" s="81"/>
      <c r="G46" s="48"/>
      <c r="H46" s="48"/>
      <c r="I46" s="52"/>
    </row>
    <row r="47" spans="1:16" x14ac:dyDescent="0.2">
      <c r="A47" s="10"/>
      <c r="B47" s="10"/>
      <c r="C47" s="10"/>
      <c r="D47" s="10"/>
      <c r="E47" s="10"/>
      <c r="F47" s="82"/>
      <c r="G47" s="83"/>
      <c r="H47" s="42"/>
      <c r="K47" s="82"/>
      <c r="L47" s="82"/>
    </row>
    <row r="48" spans="1:16" x14ac:dyDescent="0.2">
      <c r="A48" s="113" t="s">
        <v>33</v>
      </c>
      <c r="B48" s="113"/>
      <c r="C48" s="113"/>
      <c r="D48" s="113"/>
      <c r="E48" s="84"/>
      <c r="G48" s="85"/>
      <c r="H48" s="48"/>
      <c r="K48" s="2"/>
      <c r="M48" s="2"/>
      <c r="N48" s="2"/>
      <c r="O48" s="2"/>
      <c r="P48" s="2"/>
    </row>
    <row r="49" spans="1:16" x14ac:dyDescent="0.2">
      <c r="A49" s="113" t="s">
        <v>34</v>
      </c>
      <c r="B49" s="113"/>
      <c r="C49" s="114">
        <f>+B6</f>
        <v>45839</v>
      </c>
      <c r="D49" s="114">
        <f>+C6</f>
        <v>45474</v>
      </c>
      <c r="E49" s="1"/>
      <c r="G49" s="86"/>
      <c r="H49" s="13"/>
      <c r="K49" s="2"/>
      <c r="L49" s="48"/>
      <c r="M49" s="2"/>
      <c r="N49" s="2"/>
      <c r="O49" s="2"/>
      <c r="P49" s="2"/>
    </row>
    <row r="50" spans="1:16" x14ac:dyDescent="0.2">
      <c r="A50" s="115" t="s">
        <v>35</v>
      </c>
      <c r="B50" s="115"/>
      <c r="C50" s="116">
        <v>42357827642.690002</v>
      </c>
      <c r="D50" s="116">
        <v>39440276831.120003</v>
      </c>
      <c r="E50" s="1"/>
      <c r="G50" s="48"/>
      <c r="K50" s="2"/>
      <c r="L50" s="48"/>
      <c r="M50" s="2"/>
      <c r="N50" s="2"/>
      <c r="O50" s="2"/>
      <c r="P50" s="2"/>
    </row>
    <row r="51" spans="1:16" x14ac:dyDescent="0.2">
      <c r="A51" s="115" t="s">
        <v>36</v>
      </c>
      <c r="B51" s="115"/>
      <c r="C51" s="116">
        <v>33922985595.18</v>
      </c>
      <c r="D51" s="116">
        <v>28252755617.470001</v>
      </c>
      <c r="E51" s="1"/>
      <c r="G51" s="48"/>
      <c r="H51" s="42"/>
      <c r="K51" s="87"/>
      <c r="L51" s="48"/>
      <c r="M51" s="2"/>
      <c r="N51" s="2"/>
      <c r="O51" s="2"/>
      <c r="P51" s="2"/>
    </row>
    <row r="52" spans="1:16" x14ac:dyDescent="0.2">
      <c r="A52" s="117" t="s">
        <v>37</v>
      </c>
      <c r="B52" s="117"/>
      <c r="C52" s="118">
        <f>+C50-C51</f>
        <v>8434842047.5100021</v>
      </c>
      <c r="D52" s="118">
        <f>+D50-D51</f>
        <v>11187521213.650002</v>
      </c>
      <c r="E52" s="1"/>
      <c r="G52" s="48"/>
      <c r="H52" s="88"/>
      <c r="I52" s="88"/>
      <c r="J52" s="89"/>
      <c r="K52" s="87"/>
      <c r="L52" s="2"/>
      <c r="M52" s="2"/>
      <c r="N52" s="2"/>
      <c r="O52" s="2"/>
      <c r="P52" s="2"/>
    </row>
    <row r="53" spans="1:16" x14ac:dyDescent="0.2">
      <c r="A53" s="115" t="s">
        <v>38</v>
      </c>
      <c r="B53" s="115"/>
      <c r="C53" s="116">
        <v>8372207164.7199993</v>
      </c>
      <c r="D53" s="116">
        <v>7572693374.1199989</v>
      </c>
      <c r="E53" s="1"/>
      <c r="G53" s="48"/>
      <c r="H53" s="48"/>
      <c r="I53" s="48"/>
      <c r="K53" s="87"/>
      <c r="L53" s="2"/>
      <c r="M53" s="2"/>
      <c r="N53" s="2"/>
      <c r="O53" s="2"/>
    </row>
    <row r="54" spans="1:16" x14ac:dyDescent="0.2">
      <c r="A54" s="117" t="s">
        <v>39</v>
      </c>
      <c r="B54" s="117"/>
      <c r="C54" s="118">
        <f>+C52-C53</f>
        <v>62634882.790002823</v>
      </c>
      <c r="D54" s="118">
        <f>+D52-D53</f>
        <v>3614827839.5300026</v>
      </c>
      <c r="E54" s="1"/>
      <c r="G54" s="85"/>
      <c r="I54" s="88"/>
      <c r="K54" s="87"/>
      <c r="L54" s="2"/>
    </row>
    <row r="55" spans="1:16" x14ac:dyDescent="0.2">
      <c r="A55" s="115" t="s">
        <v>40</v>
      </c>
      <c r="B55" s="115"/>
      <c r="C55" s="116">
        <v>2285629974</v>
      </c>
      <c r="D55" s="116">
        <v>2125144538.98</v>
      </c>
      <c r="E55" s="1"/>
      <c r="G55" s="90"/>
      <c r="I55" s="48"/>
      <c r="K55" s="87"/>
      <c r="L55" s="2"/>
    </row>
    <row r="56" spans="1:16" x14ac:dyDescent="0.2">
      <c r="A56" s="113" t="s">
        <v>41</v>
      </c>
      <c r="B56" s="113"/>
      <c r="C56" s="118">
        <f>+C54+C55</f>
        <v>2348264856.7900028</v>
      </c>
      <c r="D56" s="118">
        <f>+D54+D55</f>
        <v>5739972378.5100021</v>
      </c>
      <c r="E56" s="88"/>
      <c r="G56" s="87"/>
      <c r="H56" s="48"/>
      <c r="K56" s="87"/>
      <c r="L56" s="2"/>
    </row>
    <row r="57" spans="1:16" x14ac:dyDescent="0.2">
      <c r="A57" s="119" t="s">
        <v>42</v>
      </c>
      <c r="B57" s="119"/>
      <c r="C57" s="120">
        <f>+C56/C50</f>
        <v>5.5438746212360585E-2</v>
      </c>
      <c r="D57" s="120">
        <f>+D56/D50</f>
        <v>0.14553580349063189</v>
      </c>
      <c r="E57" s="48"/>
      <c r="G57" s="91"/>
      <c r="H57" s="91"/>
      <c r="K57" s="13"/>
      <c r="L57" s="2"/>
    </row>
    <row r="58" spans="1:16" x14ac:dyDescent="0.2">
      <c r="A58" s="92"/>
      <c r="B58" s="92"/>
      <c r="C58" s="92"/>
      <c r="D58" s="92"/>
      <c r="E58" s="92"/>
      <c r="F58" s="92"/>
      <c r="G58" s="48"/>
      <c r="H58" s="48"/>
      <c r="I58" s="2"/>
      <c r="K58" s="13"/>
      <c r="L58" s="2"/>
    </row>
    <row r="59" spans="1:16" x14ac:dyDescent="0.2">
      <c r="A59" s="92"/>
      <c r="B59" s="92"/>
      <c r="C59" s="92"/>
      <c r="D59" s="92"/>
      <c r="E59" s="92"/>
      <c r="F59" s="92"/>
      <c r="G59" s="91"/>
      <c r="H59" s="91"/>
    </row>
    <row r="60" spans="1:16" x14ac:dyDescent="0.2">
      <c r="A60" s="92"/>
      <c r="B60" s="92"/>
      <c r="C60" s="92"/>
      <c r="D60" s="92"/>
      <c r="E60" s="92"/>
      <c r="F60" s="92"/>
      <c r="G60" s="91"/>
      <c r="H60" s="48"/>
    </row>
    <row r="61" spans="1:16" ht="94.5" customHeight="1" x14ac:dyDescent="0.2">
      <c r="A61" s="93" t="s">
        <v>43</v>
      </c>
      <c r="B61" s="93"/>
      <c r="C61" s="93"/>
      <c r="D61" s="93"/>
      <c r="E61" s="93"/>
      <c r="F61" s="93"/>
      <c r="H61" s="48"/>
      <c r="I61" s="94"/>
      <c r="J61" s="64"/>
    </row>
    <row r="62" spans="1:16" ht="75.75" customHeight="1" x14ac:dyDescent="0.2">
      <c r="A62" s="95" t="s">
        <v>44</v>
      </c>
      <c r="B62" s="95"/>
      <c r="C62" s="95"/>
      <c r="D62" s="95"/>
      <c r="E62" s="95"/>
      <c r="F62" s="95"/>
      <c r="G62" s="87"/>
      <c r="H62" s="3"/>
      <c r="I62" s="4"/>
      <c r="J62" s="4"/>
      <c r="K62" s="21"/>
    </row>
    <row r="63" spans="1:16" ht="87.75" customHeight="1" x14ac:dyDescent="0.2">
      <c r="A63" s="95" t="s">
        <v>45</v>
      </c>
      <c r="B63" s="95"/>
      <c r="C63" s="95"/>
      <c r="D63" s="95"/>
      <c r="E63" s="95"/>
      <c r="F63" s="95"/>
      <c r="G63" s="87"/>
      <c r="H63" s="8"/>
      <c r="I63" s="9"/>
      <c r="J63" s="9"/>
      <c r="K63" s="23"/>
    </row>
    <row r="64" spans="1:16" ht="39.75" customHeight="1" x14ac:dyDescent="0.2">
      <c r="A64" s="96" t="s">
        <v>46</v>
      </c>
      <c r="B64" s="96"/>
      <c r="C64" s="96"/>
      <c r="D64" s="96"/>
      <c r="E64" s="96"/>
      <c r="F64" s="96"/>
      <c r="G64" s="13"/>
      <c r="H64" s="97"/>
      <c r="I64" s="98"/>
      <c r="J64" s="99"/>
      <c r="K64" s="100"/>
    </row>
    <row r="65" spans="1:13" ht="90.75" customHeight="1" x14ac:dyDescent="0.2">
      <c r="A65" s="96" t="s">
        <v>47</v>
      </c>
      <c r="B65" s="96"/>
      <c r="C65" s="96"/>
      <c r="D65" s="96"/>
      <c r="E65" s="96"/>
      <c r="F65" s="96"/>
      <c r="G65" s="13"/>
      <c r="H65" s="101"/>
      <c r="I65" s="102"/>
      <c r="J65" s="102"/>
      <c r="K65" s="102"/>
    </row>
    <row r="66" spans="1:13" ht="67.5" customHeight="1" x14ac:dyDescent="0.2">
      <c r="A66" s="96" t="s">
        <v>48</v>
      </c>
      <c r="B66" s="96"/>
      <c r="C66" s="96"/>
      <c r="D66" s="96"/>
      <c r="E66" s="96"/>
      <c r="F66" s="96"/>
      <c r="G66" s="103"/>
      <c r="H66" s="104"/>
      <c r="I66" s="9"/>
      <c r="J66" s="9"/>
      <c r="K66" s="23"/>
      <c r="M66" s="42"/>
    </row>
    <row r="67" spans="1:13" ht="57" customHeight="1" x14ac:dyDescent="0.2">
      <c r="A67" s="96" t="s">
        <v>49</v>
      </c>
      <c r="B67" s="96"/>
      <c r="C67" s="96"/>
      <c r="D67" s="96"/>
      <c r="E67" s="96"/>
      <c r="F67" s="96"/>
      <c r="G67" s="13"/>
      <c r="H67" s="105"/>
      <c r="I67" s="11"/>
      <c r="J67" s="11"/>
      <c r="K67" s="23"/>
      <c r="L67" s="42"/>
      <c r="M67" s="42"/>
    </row>
    <row r="68" spans="1:13" ht="88.5" customHeight="1" x14ac:dyDescent="0.2">
      <c r="A68" s="95" t="s">
        <v>50</v>
      </c>
      <c r="B68" s="95"/>
      <c r="C68" s="95"/>
      <c r="D68" s="95"/>
      <c r="E68" s="95"/>
      <c r="F68" s="95"/>
      <c r="G68" s="87"/>
      <c r="H68" s="106"/>
      <c r="I68" s="6"/>
      <c r="J68" s="6"/>
      <c r="K68" s="23"/>
      <c r="L68" s="42"/>
      <c r="M68" s="42"/>
    </row>
    <row r="69" spans="1:13" ht="57.75" customHeight="1" x14ac:dyDescent="0.2">
      <c r="A69" s="96" t="s">
        <v>51</v>
      </c>
      <c r="B69" s="96"/>
      <c r="C69" s="96"/>
      <c r="D69" s="96"/>
      <c r="E69" s="96"/>
      <c r="F69" s="96"/>
      <c r="G69" s="13"/>
      <c r="H69" s="106"/>
      <c r="I69" s="6"/>
      <c r="J69" s="6"/>
      <c r="K69" s="23"/>
      <c r="L69" s="42"/>
      <c r="M69" s="42"/>
    </row>
    <row r="70" spans="1:13" x14ac:dyDescent="0.2">
      <c r="A70" s="3"/>
      <c r="B70" s="6"/>
      <c r="C70" s="6"/>
      <c r="D70" s="98"/>
      <c r="E70" s="107"/>
      <c r="F70" s="78"/>
      <c r="G70" s="14"/>
      <c r="H70" s="3"/>
      <c r="I70" s="6"/>
      <c r="J70" s="6"/>
      <c r="K70" s="23"/>
      <c r="M70" s="42"/>
    </row>
    <row r="71" spans="1:13" x14ac:dyDescent="0.2">
      <c r="A71" s="3"/>
      <c r="B71" s="98"/>
      <c r="C71" s="23"/>
      <c r="D71" s="23"/>
      <c r="E71" s="107"/>
      <c r="F71" s="78"/>
      <c r="G71" s="3"/>
      <c r="H71" s="108"/>
      <c r="I71" s="6"/>
      <c r="J71" s="109"/>
      <c r="K71" s="64"/>
      <c r="M71" s="42"/>
    </row>
    <row r="72" spans="1:13" ht="15" x14ac:dyDescent="0.2">
      <c r="A72" s="110"/>
      <c r="B72" s="98"/>
      <c r="C72" s="23"/>
      <c r="D72" s="23"/>
      <c r="E72" s="111"/>
      <c r="F72" s="1"/>
      <c r="G72" s="15"/>
      <c r="H72" s="15"/>
      <c r="I72" s="16"/>
      <c r="J72" s="23"/>
    </row>
    <row r="73" spans="1:13" x14ac:dyDescent="0.2">
      <c r="A73" s="3"/>
      <c r="B73" s="98"/>
      <c r="C73" s="23"/>
      <c r="D73" s="23"/>
      <c r="E73" s="107"/>
      <c r="F73" s="1"/>
      <c r="G73" s="4"/>
      <c r="H73" s="4"/>
      <c r="I73" s="21"/>
      <c r="J73" s="23"/>
      <c r="K73" s="42"/>
    </row>
    <row r="74" spans="1:13" x14ac:dyDescent="0.2">
      <c r="B74" s="98"/>
      <c r="C74" s="23"/>
      <c r="D74" s="23"/>
      <c r="E74" s="107"/>
      <c r="F74" s="1"/>
      <c r="G74" s="6"/>
      <c r="H74" s="6"/>
      <c r="I74" s="23"/>
      <c r="J74" s="23"/>
      <c r="K74" s="112"/>
    </row>
    <row r="75" spans="1:13" x14ac:dyDescent="0.2">
      <c r="D75" s="48"/>
      <c r="E75" s="8"/>
      <c r="F75" s="1"/>
      <c r="G75" s="9"/>
      <c r="H75" s="9"/>
      <c r="I75" s="23"/>
      <c r="J75" s="23"/>
      <c r="K75" s="42"/>
      <c r="L75" s="48"/>
    </row>
    <row r="76" spans="1:13" x14ac:dyDescent="0.2">
      <c r="D76" s="48"/>
      <c r="E76" s="3"/>
      <c r="F76" s="1"/>
      <c r="G76" s="11"/>
      <c r="H76" s="11"/>
      <c r="I76" s="23"/>
      <c r="J76" s="23"/>
    </row>
    <row r="77" spans="1:13" x14ac:dyDescent="0.2">
      <c r="E77" s="3"/>
      <c r="F77" s="1"/>
      <c r="G77" s="6"/>
      <c r="H77" s="6"/>
      <c r="I77" s="23"/>
      <c r="J77" s="23"/>
    </row>
    <row r="78" spans="1:13" x14ac:dyDescent="0.2">
      <c r="E78" s="3"/>
      <c r="F78" s="1"/>
      <c r="G78" s="6"/>
      <c r="H78" s="6"/>
      <c r="I78" s="23"/>
    </row>
    <row r="79" spans="1:13" x14ac:dyDescent="0.2">
      <c r="E79" s="3"/>
      <c r="F79" s="1"/>
      <c r="G79" s="6"/>
      <c r="H79" s="6"/>
      <c r="I79" s="23"/>
    </row>
    <row r="80" spans="1:13" x14ac:dyDescent="0.2">
      <c r="H80" s="78"/>
      <c r="I80" s="78"/>
      <c r="J80" s="64"/>
    </row>
  </sheetData>
  <mergeCells count="47">
    <mergeCell ref="A65:F65"/>
    <mergeCell ref="A66:F66"/>
    <mergeCell ref="A67:F67"/>
    <mergeCell ref="A68:F68"/>
    <mergeCell ref="A69:F69"/>
    <mergeCell ref="A57:B57"/>
    <mergeCell ref="A58:F60"/>
    <mergeCell ref="A61:F61"/>
    <mergeCell ref="A62:F62"/>
    <mergeCell ref="A63:F63"/>
    <mergeCell ref="A64:F64"/>
    <mergeCell ref="A51:B51"/>
    <mergeCell ref="A52:B52"/>
    <mergeCell ref="A53:B53"/>
    <mergeCell ref="A54:B54"/>
    <mergeCell ref="A55:B55"/>
    <mergeCell ref="A56:B56"/>
    <mergeCell ref="G31:G32"/>
    <mergeCell ref="J31:J32"/>
    <mergeCell ref="L31:L32"/>
    <mergeCell ref="A48:D48"/>
    <mergeCell ref="A49:B49"/>
    <mergeCell ref="A50:B50"/>
    <mergeCell ref="G25:G26"/>
    <mergeCell ref="J25:J26"/>
    <mergeCell ref="L25:L26"/>
    <mergeCell ref="G28:G29"/>
    <mergeCell ref="J28:J29"/>
    <mergeCell ref="L28:L29"/>
    <mergeCell ref="G19:G20"/>
    <mergeCell ref="J19:J20"/>
    <mergeCell ref="L19:L20"/>
    <mergeCell ref="G22:G23"/>
    <mergeCell ref="J22:J23"/>
    <mergeCell ref="L22:L23"/>
    <mergeCell ref="G13:G14"/>
    <mergeCell ref="J13:J14"/>
    <mergeCell ref="L13:L14"/>
    <mergeCell ref="G16:G17"/>
    <mergeCell ref="J16:J17"/>
    <mergeCell ref="L16:L17"/>
    <mergeCell ref="A2:E2"/>
    <mergeCell ref="A3:E3"/>
    <mergeCell ref="G9:L9"/>
    <mergeCell ref="G10:L10"/>
    <mergeCell ref="I11:J11"/>
    <mergeCell ref="K11:L11"/>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INDICADORES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dc:creator>
  <cp:lastModifiedBy>CLAUDIA</cp:lastModifiedBy>
  <dcterms:created xsi:type="dcterms:W3CDTF">2025-09-15T14:34:40Z</dcterms:created>
  <dcterms:modified xsi:type="dcterms:W3CDTF">2025-09-15T14:37:21Z</dcterms:modified>
</cp:coreProperties>
</file>